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ЦяКнига" defaultThemeVersion="166925"/>
  <mc:AlternateContent xmlns:mc="http://schemas.openxmlformats.org/markup-compatibility/2006">
    <mc:Choice Requires="x15">
      <x15ac:absPath xmlns:x15ac="http://schemas.microsoft.com/office/spreadsheetml/2010/11/ac" url="C:\Users\l.maiorova\Documents\На сайт\Мінстандарти\"/>
    </mc:Choice>
  </mc:AlternateContent>
  <xr:revisionPtr revIDLastSave="0" documentId="8_{1CC79800-66BE-4D0C-9587-0C2D61293AD6}" xr6:coauthVersionLast="47" xr6:coauthVersionMax="47" xr10:uidLastSave="{00000000-0000-0000-0000-000000000000}"/>
  <bookViews>
    <workbookView xWindow="-120" yWindow="-120" windowWidth="29040" windowHeight="15840" xr2:uid="{DB2614BB-17AA-4791-8E85-C3D3859C7246}"/>
  </bookViews>
  <sheets>
    <sheet name="Форма № 3-якість" sheetId="1" r:id="rId1"/>
  </sheets>
  <externalReferences>
    <externalReference r:id="rId2"/>
  </externalReferences>
  <definedNames>
    <definedName name="_rep1">'Форма № 3-якість'!$J$28:$J$35,'Форма № 3-якість'!$L$28:$M$35,'Форма № 3-якість'!#REF!,'Форма № 3-якість'!#REF!,'Форма № 3-якість'!$J$38:$J$39,'Форма № 3-якість'!$L$38:$M$39,'Форма № 3-якість'!$J$41:$J$44,'Форма № 3-якість'!$L$41:$M$44,'Форма № 3-якість'!$J$46,'Форма № 3-якість'!$L$46:$M$46,'Форма № 3-якість'!$J$48:$J$49,'Форма № 3-якість'!$L$48:$M$49,'Форма № 3-якість'!$J$51:$J$52,'Форма № 3-якість'!$L$51:$M$52,'Форма № 3-якість'!$J$55:$J$56,'Форма № 3-якість'!$J$57,'Форма № 3-якість'!$L$55:$M$57,'Форма № 3-якість'!$J$59:$J$61,'Форма № 3-якість'!$L$59:$M$61</definedName>
    <definedName name="_rep22">'Форма № 3-якість'!$J$28:$M$35,'Форма № 3-якість'!#REF!</definedName>
    <definedName name="chapt1">'Форма № 3-якість'!$B$28:$M$66</definedName>
    <definedName name="chapt2">'Форма № 3-якість'!$B$76:$K$110</definedName>
    <definedName name="data1">'Форма № 3-якість'!$J$28:$J$35,'Форма № 3-якість'!$L$28:$M$35,'Форма № 3-якість'!#REF!,'Форма № 3-якість'!#REF!,'Форма № 3-якість'!$J$38:$J$39,'Форма № 3-якість'!$L$38:$M$39,'Форма № 3-якість'!$J$41:$J$44,'Форма № 3-якість'!$L$41:$M$44,'Форма № 3-якість'!$J$46,'Форма № 3-якість'!$L$46:$M$46,'Форма № 3-якість'!$J$48:$J$49,'Форма № 3-якість'!$L$48:$M$49,'Форма № 3-якість'!$J$51:$J$52,'Форма № 3-якість'!$L$51:$M$52,'Форма № 3-якість'!$J$55:$J$56,'Форма № 3-якість'!$J$57,'Форма № 3-якість'!$L$55:$M$57,'Форма № 3-якість'!$J$59:$J$61,'Форма № 3-якість'!$L$59:$M$61</definedName>
    <definedName name="markT">[1]Data!$AK$5:$AK$7</definedName>
    <definedName name="markZ">[1]Data!$AL$5:$AL$6</definedName>
    <definedName name="monlist1">[1]Data!$AG$18:$AG$21</definedName>
    <definedName name="rep">'Форма № 3-якість'!$J$28:$J$34,'Форма № 3-якість'!$L$28:$M$34</definedName>
    <definedName name="skods">[1]Data!$A$1:$A$30</definedName>
    <definedName name="standards">[1]Data!$G$1:$G$30</definedName>
    <definedName name="ways">[1]Data!$N$1:$N$3</definedName>
    <definedName name="years">[1]Data!$AG$4:$AG$10</definedName>
    <definedName name="_xlnm.Print_Area" localSheetId="0">'Форма № 3-якість'!$B$1:$N$129</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N66" i="1"/>
  <c r="N65" i="1"/>
  <c r="N64" i="1"/>
  <c r="N63" i="1"/>
  <c r="M62" i="1"/>
  <c r="L62" i="1"/>
  <c r="J62" i="1"/>
  <c r="N62" i="1" s="1"/>
  <c r="N61" i="1"/>
  <c r="N60" i="1"/>
  <c r="N59" i="1"/>
  <c r="M58" i="1"/>
  <c r="L58" i="1"/>
  <c r="J58" i="1"/>
  <c r="N58" i="1" s="1"/>
  <c r="N57" i="1"/>
  <c r="N56" i="1"/>
  <c r="N55" i="1"/>
  <c r="N54" i="1"/>
  <c r="M54" i="1"/>
  <c r="M53" i="1" s="1"/>
  <c r="L54" i="1"/>
  <c r="J54" i="1"/>
  <c r="L53" i="1"/>
  <c r="J53" i="1"/>
  <c r="N53" i="1" s="1"/>
  <c r="N52" i="1"/>
  <c r="N51" i="1"/>
  <c r="M50" i="1"/>
  <c r="L50" i="1"/>
  <c r="J50" i="1"/>
  <c r="N50" i="1" s="1"/>
  <c r="N49" i="1"/>
  <c r="N48" i="1"/>
  <c r="M47" i="1"/>
  <c r="L47" i="1"/>
  <c r="J47" i="1"/>
  <c r="N47" i="1" s="1"/>
  <c r="N46" i="1"/>
  <c r="M45" i="1"/>
  <c r="N44" i="1"/>
  <c r="N43" i="1"/>
  <c r="N42" i="1"/>
  <c r="N41" i="1"/>
  <c r="M40" i="1"/>
  <c r="L40" i="1"/>
  <c r="J40" i="1"/>
  <c r="N40" i="1" s="1"/>
  <c r="N39" i="1"/>
  <c r="N38" i="1"/>
  <c r="M37" i="1"/>
  <c r="L37" i="1"/>
  <c r="J37" i="1"/>
  <c r="J27" i="1" s="1"/>
  <c r="N36" i="1"/>
  <c r="N35" i="1"/>
  <c r="N34" i="1"/>
  <c r="N33" i="1"/>
  <c r="N32" i="1"/>
  <c r="N31" i="1"/>
  <c r="N30" i="1"/>
  <c r="N29" i="1"/>
  <c r="N28" i="1"/>
  <c r="M27" i="1"/>
  <c r="M67" i="1" s="1"/>
  <c r="L27" i="1"/>
  <c r="O24" i="1"/>
  <c r="O23" i="1"/>
  <c r="O22" i="1"/>
  <c r="O21" i="1"/>
  <c r="O20" i="1"/>
  <c r="O19" i="1"/>
  <c r="O18" i="1"/>
  <c r="O17" i="1"/>
  <c r="O16" i="1"/>
  <c r="O9" i="1"/>
  <c r="O8" i="1"/>
  <c r="N27" i="1" l="1"/>
  <c r="J45" i="1"/>
  <c r="N45" i="1" s="1"/>
  <c r="N37" i="1"/>
  <c r="L45" i="1"/>
  <c r="J67" i="1" l="1"/>
  <c r="N67" i="1" s="1"/>
</calcChain>
</file>

<file path=xl/sharedStrings.xml><?xml version="1.0" encoding="utf-8"?>
<sst xmlns="http://schemas.openxmlformats.org/spreadsheetml/2006/main" count="356" uniqueCount="290">
  <si>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</si>
  <si>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</si>
  <si>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</si>
  <si>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</si>
  <si>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</si>
  <si>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</si>
  <si>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</si>
  <si>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</si>
  <si>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</si>
  <si>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</si>
  <si>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</si>
  <si>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</si>
  <si>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</si>
  <si>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</si>
  <si>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</si>
  <si>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</si>
  <si>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</si>
  <si>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</si>
  <si>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Рівненська філія ТОВ "Газорозподільні мережі України"</t>
  </si>
  <si>
    <t>Офіційний вебсайт:</t>
  </si>
  <si>
    <t xml:space="preserve">https://rv.grmu.com.ua/ </t>
  </si>
  <si>
    <t>Код ЄДРПОУ:</t>
  </si>
  <si>
    <t>45182059</t>
  </si>
  <si>
    <t>Енергетичний ідентифікаційний код (EIC) учасника ринку:</t>
  </si>
  <si>
    <t>56XO00019521N00F</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</si>
  <si>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</si>
  <si>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</si>
  <si>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</si>
  <si>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</si>
  <si>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</si>
  <si>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</si>
  <si>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</si>
  <si>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</si>
  <si>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</si>
  <si>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</si>
  <si>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</si>
  <si>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</si>
  <si>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</si>
  <si>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</si>
  <si>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</si>
  <si>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</si>
  <si>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</si>
  <si>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</si>
  <si>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</si>
  <si>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</si>
  <si>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</si>
  <si>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</si>
  <si>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</si>
  <si>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</si>
  <si>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</si>
  <si>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</si>
  <si>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</si>
  <si>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</si>
  <si>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</si>
  <si>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</si>
  <si>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</si>
  <si>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</si>
  <si>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</si>
  <si>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</si>
  <si>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</si>
  <si>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</si>
  <si>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</si>
  <si>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</si>
  <si>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</si>
  <si>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</si>
  <si>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</si>
  <si>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</si>
  <si>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</si>
  <si>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</si>
  <si>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</si>
  <si>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</si>
  <si>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</si>
  <si>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</si>
  <si>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</si>
  <si>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</si>
  <si>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</si>
  <si>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</si>
  <si>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</si>
  <si>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</si>
  <si>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</si>
  <si>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</si>
  <si>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</si>
  <si>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</si>
  <si>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</si>
  <si>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</si>
  <si>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</si>
  <si>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</si>
  <si>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</si>
  <si>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</si>
  <si>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</si>
  <si>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</si>
  <si>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</si>
  <si>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</si>
  <si>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</si>
  <si>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</si>
  <si>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</si>
  <si>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</si>
  <si>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</si>
  <si>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</si>
  <si>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</si>
  <si>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</si>
  <si>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</si>
  <si>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</si>
  <si>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</si>
  <si>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</si>
  <si>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</si>
  <si>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</si>
  <si>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</si>
  <si>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</si>
  <si>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</si>
  <si>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</si>
  <si>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</si>
  <si>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</si>
  <si>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</si>
  <si>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</si>
  <si>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</si>
  <si>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</si>
  <si>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</si>
  <si>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</si>
  <si>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</si>
  <si>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</si>
  <si>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</si>
  <si>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</si>
  <si>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</si>
  <si>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</si>
  <si>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</si>
  <si>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</si>
  <si>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</si>
  <si>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</si>
  <si>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</si>
  <si>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</si>
  <si>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</si>
  <si>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</si>
  <si>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</si>
  <si>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</si>
  <si>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</si>
  <si>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</si>
  <si>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</si>
  <si>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</si>
  <si>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</si>
  <si>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</si>
  <si>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</si>
  <si>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</si>
  <si>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</si>
  <si>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</si>
  <si>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</si>
  <si>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</si>
  <si>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</si>
  <si>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</si>
  <si>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</si>
  <si>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</si>
  <si>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</si>
  <si>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</si>
  <si>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</si>
  <si>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</si>
  <si>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</si>
  <si>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</si>
  <si>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</si>
  <si>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</si>
  <si>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</si>
  <si>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</si>
  <si>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</si>
  <si>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</si>
  <si>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</si>
  <si>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</si>
  <si>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</si>
  <si>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</si>
  <si>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</si>
  <si>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</si>
  <si>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</si>
  <si>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</si>
  <si>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</si>
  <si>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</si>
  <si>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</si>
  <si>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</si>
  <si>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</si>
  <si>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</si>
  <si>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</si>
  <si>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</si>
  <si>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</si>
  <si>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</si>
  <si>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</si>
  <si>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</si>
  <si>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</si>
  <si>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</si>
  <si>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</si>
  <si>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</si>
  <si>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</si>
  <si>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</si>
  <si>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</si>
  <si>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</si>
  <si>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</si>
  <si>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</si>
  <si>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</si>
  <si>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</si>
  <si>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</si>
  <si>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</si>
  <si>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</si>
  <si>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</si>
  <si>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</si>
  <si>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</si>
  <si>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</si>
  <si>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</si>
  <si>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</si>
  <si>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</si>
  <si>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</si>
  <si>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</si>
  <si>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</si>
  <si>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</si>
  <si>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</si>
  <si>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</si>
  <si>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</si>
  <si>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</si>
  <si>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</si>
  <si>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</si>
  <si>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</si>
  <si>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</si>
  <si>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</si>
  <si>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</si>
  <si>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</si>
  <si>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</si>
  <si>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</si>
  <si>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</si>
  <si>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</si>
  <si>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</si>
  <si>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</si>
  <si>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</si>
  <si>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</si>
  <si>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</si>
  <si>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</si>
  <si>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</si>
  <si>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</si>
  <si>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</si>
  <si>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</si>
  <si>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</si>
  <si>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</si>
  <si>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</si>
  <si>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</si>
  <si>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</si>
  <si>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</si>
  <si>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</si>
  <si>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</si>
  <si>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</si>
  <si>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</si>
  <si>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</si>
  <si>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</si>
  <si>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</si>
  <si>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</si>
  <si>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</si>
  <si>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</si>
  <si>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</si>
  <si>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</si>
  <si>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</si>
  <si>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</si>
  <si>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</si>
  <si>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</si>
  <si>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</si>
  <si>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</si>
  <si>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</si>
  <si>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</si>
  <si>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</si>
  <si>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</si>
  <si>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</si>
  <si>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</si>
  <si>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</si>
  <si>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</si>
  <si>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</si>
  <si>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</si>
  <si>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</si>
  <si>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</si>
  <si>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</si>
  <si>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</si>
  <si>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</si>
  <si>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</si>
  <si>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</si>
  <si>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</si>
  <si>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</si>
  <si>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</si>
  <si>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</si>
  <si>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</si>
  <si>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</si>
  <si>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Юрків Оксана Іванівна</t>
  </si>
  <si>
    <t>(П. І. Б.)</t>
  </si>
  <si>
    <t>Виконавець</t>
  </si>
  <si>
    <t>Красовська Віта Олександрівна</t>
  </si>
  <si>
    <t>Телефон:</t>
  </si>
  <si>
    <t>0670101104</t>
  </si>
  <si>
    <t>Факс:</t>
  </si>
  <si>
    <t>Електронна пошта:</t>
  </si>
  <si>
    <t>office.rv@grmu.com.ua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</si>
</sst>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_-* #,##0.00_р_._-;\-* #,##0.00_р_._-;_-* &quot;-&quot;??_р_._-;_-@_-"/>
  </numFmts>
  <fonts count="18" x14ac:knownFonts="1">
    <font>
      <sz val="10"/>
      <name val="Arial Cyr"/>
      <charset val="204"/>
    </font>
    <font>
      <sz val="10"/>
      <name val="Arial Cyr"/>
      <charset val="204"/>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165" fontId="1" fillId="0" borderId="0" applyFont="0" applyFill="0" applyBorder="0" applyAlignment="0" applyProtection="0"/>
  </cellStyleXfs>
  <cellXfs count="151">
    <xf numFmtId="0" fontId="0" fillId="0" borderId="0" xfId="0"/>
    <xf numFmtId="0" fontId="2" fillId="0" borderId="0" xfId="0" applyFont="1"/>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xf>
    <xf numFmtId="0" fontId="12" fillId="0" borderId="0" xfId="0" applyFont="1" applyAlignment="1">
      <alignment horizontal="left" vertical="center" wrapText="1"/>
    </xf>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1" xfId="0" applyFont="1" applyBorder="1" applyAlignment="1">
      <alignment horizontal="center" vertical="center"/>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5" fillId="0" borderId="19" xfId="0" applyFont="1" applyBorder="1" applyAlignment="1">
      <alignment horizontal="center"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0" fillId="4" borderId="10" xfId="0" applyFill="1" applyBorder="1" applyAlignment="1">
      <alignment horizontal="justify" vertical="top" wrapText="1"/>
    </xf>
    <xf numFmtId="0" fontId="5" fillId="4" borderId="20" xfId="0" applyFont="1"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1" fontId="5" fillId="0" borderId="1" xfId="1" applyNumberFormat="1" applyFont="1" applyBorder="1" applyAlignment="1" applyProtection="1">
      <alignment horizontal="center" vertical="center"/>
    </xf>
    <xf numFmtId="165"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2" fillId="0" borderId="0" xfId="0" applyFont="1" applyAlignment="1">
      <alignment horizontal="center"/>
    </xf>
    <xf numFmtId="0" fontId="5" fillId="0" borderId="0" xfId="0" applyFont="1"/>
    <xf numFmtId="0" fontId="12" fillId="0" borderId="0" xfId="0" applyFont="1"/>
    <xf numFmtId="0" fontId="5" fillId="0" borderId="0" xfId="0" applyFont="1"/>
    <xf numFmtId="0" fontId="0" fillId="0" borderId="0" xfId="0"/>
    <xf numFmtId="0" fontId="12" fillId="0" borderId="0" xfId="0" applyFont="1" applyAlignment="1">
      <alignmen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xf numFmtId="0" fontId="13" fillId="0" borderId="22" xfId="0" applyFont="1" applyBorder="1" applyAlignment="1">
      <alignment horizontal="center" vertical="top"/>
    </xf>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3" fillId="0" borderId="0" xfId="0" applyFont="1" applyAlignment="1">
      <alignment horizontal="center" vertical="top"/>
    </xf>
    <xf numFmtId="0" fontId="14" fillId="3" borderId="8" xfId="0" quotePrefix="1"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4" fillId="3" borderId="8" xfId="0" applyFont="1" applyFill="1" applyBorder="1" applyAlignment="1" applyProtection="1">
      <alignment horizontal="center"/>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maiorova\Downloads\3-&#1082;&#1074;&#1072;&#1088;&#1090;&#1072;&#1083;-2025-&#1088;.xls" TargetMode="External"/><Relationship Id="rId1" Type="http://schemas.openxmlformats.org/officeDocument/2006/relationships/externalLinkPath" Target="/Users/l.maiorova/Downloads/3-&#1082;&#1074;&#1072;&#1088;&#1090;&#1072;&#1083;-2025-&#10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додаток 2"/>
      <sheetName val="Аркуш1"/>
      <sheetName val="додаток 3"/>
      <sheetName val="Форма № 3-якість"/>
      <sheetName val="Holidays"/>
      <sheetName val="Data"/>
    </sheetNames>
    <sheetDataSet>
      <sheetData sheetId="0"/>
      <sheetData sheetId="1"/>
      <sheetData sheetId="2"/>
      <sheetData sheetId="3"/>
      <sheetData sheetId="4"/>
      <sheetData sheetId="5">
        <row r="1">
          <cell r="A1" t="str">
            <v>S1.1</v>
          </cell>
          <cell r="G1" t="str">
            <v>Пп. 1</v>
          </cell>
          <cell r="N1" t="str">
            <v>урахування в рахунку споживача за отримані послуги розподілу природного газу</v>
          </cell>
        </row>
        <row r="2">
          <cell r="A2" t="str">
            <v>S1.2</v>
          </cell>
          <cell r="G2" t="str">
            <v>Пп. 2</v>
          </cell>
          <cell r="N2" t="str">
            <v>у рахунок зменшення плати за приєднання</v>
          </cell>
        </row>
        <row r="3">
          <cell r="A3" t="str">
            <v>S1.3</v>
          </cell>
          <cell r="G3" t="str">
            <v>Пп. 3</v>
          </cell>
          <cell r="N3" t="str">
            <v>перерахування коштів за банківськими реквізитами</v>
          </cell>
        </row>
        <row r="4">
          <cell r="A4" t="str">
            <v>S1.4</v>
          </cell>
          <cell r="G4" t="str">
            <v>Пп. 4</v>
          </cell>
          <cell r="AG4">
            <v>2023</v>
          </cell>
        </row>
        <row r="5">
          <cell r="A5" t="str">
            <v>S1.5</v>
          </cell>
          <cell r="G5" t="str">
            <v>Пп. 5</v>
          </cell>
          <cell r="AG5">
            <v>2024</v>
          </cell>
          <cell r="AK5" t="str">
            <v>С</v>
          </cell>
          <cell r="AL5" t="str">
            <v>Вс</v>
          </cell>
        </row>
        <row r="6">
          <cell r="A6" t="str">
            <v>S1.6</v>
          </cell>
          <cell r="G6" t="str">
            <v>Пп. 6</v>
          </cell>
          <cell r="AG6">
            <v>2025</v>
          </cell>
          <cell r="AK6" t="str">
            <v>П</v>
          </cell>
          <cell r="AL6" t="str">
            <v>ФМ</v>
          </cell>
        </row>
        <row r="7">
          <cell r="A7" t="str">
            <v>S1.7</v>
          </cell>
          <cell r="G7" t="str">
            <v>Пп. 7</v>
          </cell>
          <cell r="AG7">
            <v>2026</v>
          </cell>
          <cell r="AK7" t="str">
            <v>З</v>
          </cell>
        </row>
        <row r="8">
          <cell r="A8" t="str">
            <v>S1.8</v>
          </cell>
          <cell r="G8" t="str">
            <v>Пп. 8</v>
          </cell>
          <cell r="AG8">
            <v>2027</v>
          </cell>
        </row>
        <row r="9">
          <cell r="A9" t="str">
            <v>S1.9</v>
          </cell>
          <cell r="G9" t="str">
            <v>Пп. 9</v>
          </cell>
          <cell r="AG9">
            <v>2028</v>
          </cell>
        </row>
        <row r="10">
          <cell r="A10" t="str">
            <v>S1.10.1</v>
          </cell>
          <cell r="G10" t="str">
            <v>Пп. 10 абз. 2</v>
          </cell>
          <cell r="AG10">
            <v>2029</v>
          </cell>
        </row>
        <row r="11">
          <cell r="A11" t="str">
            <v>S1.10.2</v>
          </cell>
          <cell r="G11" t="str">
            <v>Пп. 10 абз. 3</v>
          </cell>
        </row>
        <row r="12">
          <cell r="A12" t="str">
            <v>S2.1</v>
          </cell>
          <cell r="G12" t="str">
            <v>Пп. 11</v>
          </cell>
        </row>
        <row r="13">
          <cell r="A13" t="str">
            <v>S2.2</v>
          </cell>
          <cell r="G13" t="str">
            <v>Пп. 12</v>
          </cell>
        </row>
        <row r="14">
          <cell r="A14" t="str">
            <v>S2.3</v>
          </cell>
          <cell r="G14" t="str">
            <v>Пп. 13</v>
          </cell>
        </row>
        <row r="15">
          <cell r="A15" t="str">
            <v>S2.4</v>
          </cell>
          <cell r="G15" t="str">
            <v>Пп. 14</v>
          </cell>
        </row>
        <row r="16">
          <cell r="A16" t="str">
            <v>S3.1</v>
          </cell>
          <cell r="G16" t="str">
            <v>Пп. 15</v>
          </cell>
        </row>
        <row r="17">
          <cell r="A17" t="str">
            <v>S3.2.1</v>
          </cell>
          <cell r="G17" t="str">
            <v>Пп. 16 абз. 2</v>
          </cell>
        </row>
        <row r="18">
          <cell r="A18" t="str">
            <v>S3.2.2</v>
          </cell>
          <cell r="G18" t="str">
            <v>Пп. 16 абз. 3</v>
          </cell>
          <cell r="AG18" t="str">
            <v>1 квартал</v>
          </cell>
        </row>
        <row r="19">
          <cell r="A19" t="str">
            <v>S3.3.1</v>
          </cell>
          <cell r="G19" t="str">
            <v>Пп. 17 абз. 2</v>
          </cell>
          <cell r="AG19" t="str">
            <v>2 квартал</v>
          </cell>
        </row>
        <row r="20">
          <cell r="A20" t="str">
            <v>S3.3.2</v>
          </cell>
          <cell r="G20" t="str">
            <v>Пп. 17 абз. 3</v>
          </cell>
          <cell r="AG20" t="str">
            <v>3 квартал</v>
          </cell>
        </row>
        <row r="21">
          <cell r="A21" t="str">
            <v>S4.1.1</v>
          </cell>
          <cell r="G21" t="str">
            <v>Пп. 18 абз. 2</v>
          </cell>
          <cell r="AG21" t="str">
            <v>4 квартал</v>
          </cell>
        </row>
        <row r="22">
          <cell r="A22" t="str">
            <v>S4.1.2</v>
          </cell>
          <cell r="G22" t="str">
            <v>Пп. 18 абз. 3</v>
          </cell>
        </row>
        <row r="23">
          <cell r="A23" t="str">
            <v>S4.2</v>
          </cell>
          <cell r="G23" t="str">
            <v>Пп. 19</v>
          </cell>
        </row>
        <row r="24">
          <cell r="A24" t="str">
            <v>S5.1</v>
          </cell>
          <cell r="G24" t="str">
            <v>Пп. 20</v>
          </cell>
        </row>
        <row r="25">
          <cell r="A25" t="str">
            <v>S5.2</v>
          </cell>
          <cell r="G25" t="str">
            <v>Пп. 21</v>
          </cell>
        </row>
        <row r="26">
          <cell r="A26" t="str">
            <v>S5.3</v>
          </cell>
          <cell r="G26" t="str">
            <v>Пп. 22</v>
          </cell>
        </row>
        <row r="27">
          <cell r="A27" t="str">
            <v>S6.1</v>
          </cell>
          <cell r="G27" t="str">
            <v>Пп. 23 абз. 2</v>
          </cell>
        </row>
        <row r="28">
          <cell r="A28" t="str">
            <v>S6.2</v>
          </cell>
          <cell r="G28" t="str">
            <v>Пп. 23 абз. 3</v>
          </cell>
        </row>
        <row r="29">
          <cell r="A29" t="str">
            <v>S6.3</v>
          </cell>
          <cell r="G29" t="str">
            <v>Пп. 23 абз. 4</v>
          </cell>
        </row>
        <row r="30">
          <cell r="A30" t="str">
            <v>S7</v>
          </cell>
          <cell r="G30" t="str">
            <v>Пп. 24</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32D5-F103-4E6A-B373-5EDFF9F266FC}">
  <sheetPr codeName="Rep">
    <tabColor theme="6" tint="0.59999389629810485"/>
  </sheetPr>
  <dimension ref="A1:Q132"/>
  <sheetViews>
    <sheetView tabSelected="1" view="pageBreakPreview" topLeftCell="B28" zoomScaleNormal="55" zoomScaleSheetLayoutView="100" workbookViewId="0">
      <selection activeCell="F20" sqref="F20:N20"/>
    </sheetView>
  </sheetViews>
  <sheetFormatPr defaultRowHeight="12.75" x14ac:dyDescent="0.2"/>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2" t="s">
        <v>0</v>
      </c>
      <c r="L1" s="2"/>
      <c r="M1" s="2"/>
      <c r="N1" s="2"/>
    </row>
    <row r="2" spans="1:15" ht="15.75" x14ac:dyDescent="0.25">
      <c r="A2" s="1"/>
      <c r="B2" s="1"/>
      <c r="C2" s="1"/>
      <c r="D2" s="1"/>
      <c r="E2" s="1"/>
      <c r="F2" s="1"/>
      <c r="G2" s="1"/>
      <c r="H2" s="1"/>
      <c r="I2" s="1"/>
      <c r="J2" s="1"/>
      <c r="K2" s="3" t="s">
        <v>1</v>
      </c>
      <c r="L2" s="3"/>
      <c r="M2" s="3"/>
      <c r="N2" s="3"/>
    </row>
    <row r="3" spans="1:15" ht="33" customHeight="1" x14ac:dyDescent="0.2">
      <c r="A3" s="1"/>
      <c r="B3" s="1"/>
      <c r="C3" s="1"/>
      <c r="D3" s="1"/>
      <c r="E3" s="1"/>
      <c r="F3" s="1"/>
      <c r="G3" s="1"/>
      <c r="H3" s="1"/>
      <c r="I3" s="1"/>
      <c r="J3" s="1"/>
      <c r="K3" s="4" t="s">
        <v>2</v>
      </c>
      <c r="L3" s="4"/>
      <c r="M3" s="4"/>
      <c r="N3" s="4"/>
    </row>
    <row r="4" spans="1:15" ht="15.75" x14ac:dyDescent="0.25">
      <c r="A4" s="1"/>
      <c r="B4" s="1"/>
      <c r="C4" s="1"/>
      <c r="D4" s="1"/>
      <c r="E4" s="1"/>
      <c r="F4" s="1"/>
      <c r="G4" s="1"/>
      <c r="H4" s="1"/>
      <c r="I4" s="1"/>
      <c r="J4" s="1"/>
      <c r="K4" s="5" t="s">
        <v>3</v>
      </c>
      <c r="L4" s="5"/>
      <c r="M4" s="5"/>
      <c r="N4" s="5"/>
    </row>
    <row r="5" spans="1:15" ht="15.75" x14ac:dyDescent="0.25">
      <c r="A5" s="1"/>
      <c r="B5" s="1"/>
      <c r="C5" s="1"/>
      <c r="D5" s="1"/>
      <c r="E5" s="1"/>
      <c r="F5" s="1"/>
      <c r="G5" s="1"/>
      <c r="H5" s="1"/>
      <c r="I5" s="1"/>
      <c r="J5" s="1"/>
      <c r="K5" s="6"/>
      <c r="L5" s="6"/>
      <c r="M5" s="6"/>
      <c r="N5" s="6"/>
    </row>
    <row r="6" spans="1:15" ht="20.25" x14ac:dyDescent="0.3">
      <c r="B6" s="7" t="s">
        <v>4</v>
      </c>
      <c r="C6" s="7"/>
      <c r="D6" s="7"/>
      <c r="E6" s="7"/>
      <c r="F6" s="7"/>
      <c r="G6" s="7"/>
      <c r="H6" s="7"/>
      <c r="I6" s="7"/>
      <c r="J6" s="7"/>
      <c r="K6" s="7"/>
      <c r="L6" s="7"/>
      <c r="M6" s="7"/>
      <c r="N6" s="7"/>
    </row>
    <row r="7" spans="1:15" ht="20.25" x14ac:dyDescent="0.3">
      <c r="B7" s="8" t="s">
        <v>5</v>
      </c>
      <c r="C7" s="8"/>
      <c r="D7" s="8"/>
      <c r="E7" s="8"/>
      <c r="F7" s="8"/>
      <c r="G7" s="8"/>
      <c r="H7" s="8"/>
      <c r="I7" s="8"/>
      <c r="J7" s="8"/>
      <c r="K7" s="8"/>
      <c r="L7" s="8"/>
      <c r="M7" s="8"/>
      <c r="N7" s="8"/>
    </row>
    <row r="8" spans="1:15" ht="20.25" x14ac:dyDescent="0.3">
      <c r="C8" s="9"/>
      <c r="D8" s="10"/>
      <c r="F8" s="11" t="s">
        <v>6</v>
      </c>
      <c r="G8" s="12" t="s">
        <v>7</v>
      </c>
      <c r="H8" s="13" t="s">
        <v>8</v>
      </c>
      <c r="I8" s="14" t="s">
        <v>9</v>
      </c>
      <c r="J8" s="15" t="s">
        <v>10</v>
      </c>
      <c r="K8" s="16"/>
      <c r="L8" s="17"/>
      <c r="M8" s="17"/>
      <c r="N8" s="18"/>
      <c r="O8" s="19" t="str">
        <f>IF(G8="","Не вказано квартал","")</f>
        <v/>
      </c>
    </row>
    <row r="9" spans="1:15" ht="18.75" x14ac:dyDescent="0.3">
      <c r="C9" s="20"/>
      <c r="D9" s="21"/>
      <c r="E9" s="22"/>
      <c r="F9" s="22"/>
      <c r="G9" s="23"/>
      <c r="H9" s="24"/>
      <c r="I9" s="25"/>
      <c r="J9" s="25"/>
      <c r="K9" s="25"/>
      <c r="L9" s="25"/>
      <c r="M9" s="25"/>
      <c r="N9" s="25"/>
      <c r="O9" s="19" t="str">
        <f>IF(I8="","Не вказано рік","")</f>
        <v/>
      </c>
    </row>
    <row r="10" spans="1:15" ht="15.75" x14ac:dyDescent="0.25">
      <c r="B10" s="26" t="s">
        <v>11</v>
      </c>
      <c r="C10" s="26"/>
      <c r="D10" s="26"/>
      <c r="E10" s="26"/>
      <c r="F10" s="26"/>
      <c r="G10" s="26"/>
      <c r="H10" s="26"/>
      <c r="I10" s="26"/>
      <c r="J10" s="26"/>
      <c r="K10" s="27" t="s">
        <v>12</v>
      </c>
      <c r="L10" s="27"/>
      <c r="M10" s="27"/>
      <c r="N10" s="27"/>
    </row>
    <row r="11" spans="1:15" ht="15.75" x14ac:dyDescent="0.2">
      <c r="B11" s="28" t="s">
        <v>13</v>
      </c>
      <c r="C11" s="28"/>
      <c r="D11" s="28"/>
      <c r="E11" s="28"/>
      <c r="F11" s="28"/>
      <c r="G11" s="28"/>
      <c r="H11" s="28"/>
      <c r="I11" s="28"/>
      <c r="J11" s="28"/>
      <c r="K11" s="29" t="s">
        <v>14</v>
      </c>
      <c r="L11" s="29"/>
      <c r="M11" s="29"/>
      <c r="N11" s="29"/>
    </row>
    <row r="12" spans="1:15" x14ac:dyDescent="0.2">
      <c r="B12" s="30" t="s">
        <v>15</v>
      </c>
      <c r="C12" s="30"/>
      <c r="D12" s="30"/>
      <c r="E12" s="30"/>
      <c r="F12" s="30"/>
      <c r="G12" s="30"/>
      <c r="H12" s="30"/>
      <c r="I12" s="30"/>
      <c r="J12" s="30"/>
      <c r="K12" s="29"/>
      <c r="L12" s="29"/>
      <c r="M12" s="29"/>
      <c r="N12" s="29"/>
    </row>
    <row r="13" spans="1:15" x14ac:dyDescent="0.2">
      <c r="B13" s="31"/>
      <c r="C13" s="31"/>
      <c r="D13" s="31"/>
      <c r="E13" s="31"/>
      <c r="F13" s="31"/>
      <c r="G13" s="31"/>
      <c r="H13" s="31"/>
      <c r="I13" s="31"/>
      <c r="J13" s="31"/>
      <c r="K13" s="29"/>
      <c r="L13" s="29"/>
      <c r="M13" s="29"/>
      <c r="N13" s="29"/>
    </row>
    <row r="14" spans="1:15" ht="16.5" thickBot="1" x14ac:dyDescent="0.3">
      <c r="C14" s="9"/>
      <c r="D14" s="21"/>
      <c r="E14" s="32"/>
      <c r="F14" s="33"/>
      <c r="G14" s="32"/>
      <c r="H14" s="25"/>
      <c r="I14" s="25"/>
      <c r="J14" s="25"/>
      <c r="K14" s="25"/>
      <c r="L14" s="25"/>
    </row>
    <row r="15" spans="1:15" ht="15.75" x14ac:dyDescent="0.25">
      <c r="A15" s="16"/>
      <c r="B15" s="34" t="s">
        <v>16</v>
      </c>
      <c r="C15" s="35"/>
      <c r="D15" s="35"/>
      <c r="E15" s="35"/>
      <c r="F15" s="36"/>
      <c r="G15" s="37"/>
      <c r="H15" s="37"/>
      <c r="I15" s="37"/>
      <c r="J15" s="37"/>
      <c r="K15" s="37"/>
      <c r="L15" s="38"/>
      <c r="M15" s="38"/>
      <c r="N15" s="39"/>
    </row>
    <row r="16" spans="1:15" ht="18.75" x14ac:dyDescent="0.3">
      <c r="A16" s="16"/>
      <c r="B16" s="40" t="s">
        <v>17</v>
      </c>
      <c r="C16" s="41"/>
      <c r="D16" s="41"/>
      <c r="E16" s="41"/>
      <c r="F16" s="42" t="s">
        <v>18</v>
      </c>
      <c r="G16" s="42"/>
      <c r="H16" s="42"/>
      <c r="I16" s="42"/>
      <c r="J16" s="42"/>
      <c r="K16" s="42"/>
      <c r="L16" s="42"/>
      <c r="M16" s="42"/>
      <c r="N16" s="43"/>
      <c r="O16" s="19" t="str">
        <f>IF(F16="","Не вказано найменування ліцензіата","")</f>
        <v/>
      </c>
    </row>
    <row r="17" spans="1:17" ht="18.75" x14ac:dyDescent="0.3">
      <c r="A17" s="16"/>
      <c r="B17" s="44" t="s">
        <v>19</v>
      </c>
      <c r="C17" s="45"/>
      <c r="D17" s="45"/>
      <c r="E17" s="45"/>
      <c r="F17" s="46" t="s">
        <v>20</v>
      </c>
      <c r="G17" s="46"/>
      <c r="H17" s="46"/>
      <c r="I17" s="46"/>
      <c r="J17" s="46"/>
      <c r="K17" s="46"/>
      <c r="L17" s="46"/>
      <c r="M17" s="46"/>
      <c r="N17" s="47"/>
      <c r="O17" s="19" t="str">
        <f>IF(F17="","Не вказано вебсайт","")</f>
        <v/>
      </c>
    </row>
    <row r="18" spans="1:17" ht="18.75" x14ac:dyDescent="0.3">
      <c r="A18" s="16"/>
      <c r="B18" s="44" t="s">
        <v>21</v>
      </c>
      <c r="C18" s="45"/>
      <c r="D18" s="45"/>
      <c r="E18" s="45"/>
      <c r="F18" s="46" t="s">
        <v>22</v>
      </c>
      <c r="G18" s="46"/>
      <c r="H18" s="46"/>
      <c r="I18" s="46"/>
      <c r="J18" s="46"/>
      <c r="K18" s="46"/>
      <c r="L18" s="46"/>
      <c r="M18" s="46"/>
      <c r="N18" s="47"/>
      <c r="O18" s="19" t="str">
        <f>IF(F18="","Не вказано код ЄДРПОУ","")</f>
        <v/>
      </c>
    </row>
    <row r="19" spans="1:17" ht="18.75" x14ac:dyDescent="0.3">
      <c r="A19" s="16"/>
      <c r="B19" s="44" t="s">
        <v>23</v>
      </c>
      <c r="C19" s="45"/>
      <c r="D19" s="45"/>
      <c r="E19" s="45"/>
      <c r="F19" s="48" t="s">
        <v>24</v>
      </c>
      <c r="G19" s="48"/>
      <c r="H19" s="48"/>
      <c r="I19" s="48"/>
      <c r="J19" s="48"/>
      <c r="K19" s="48"/>
      <c r="L19" s="48"/>
      <c r="M19" s="48"/>
      <c r="N19" s="49"/>
      <c r="O19" s="19" t="str">
        <f>IF(F19="","Не вказано ЕІС код","")</f>
        <v/>
      </c>
    </row>
    <row r="20" spans="1:17" ht="18.75" x14ac:dyDescent="0.3">
      <c r="A20" s="16"/>
      <c r="B20" s="40" t="s">
        <v>25</v>
      </c>
      <c r="C20" s="41"/>
      <c r="D20" s="41"/>
      <c r="E20" s="41"/>
      <c r="F20" s="46"/>
      <c r="G20" s="46"/>
      <c r="H20" s="46"/>
      <c r="I20" s="46"/>
      <c r="J20" s="46"/>
      <c r="K20" s="46"/>
      <c r="L20" s="46"/>
      <c r="M20" s="46"/>
      <c r="N20" s="47"/>
      <c r="O20" s="19" t="str">
        <f>IF(F20="","Не вказано місцезнаходження ліцензіата","")</f>
        <v>Не вказано місцезнаходження ліцензіата</v>
      </c>
    </row>
    <row r="21" spans="1:17" ht="19.5" thickBot="1" x14ac:dyDescent="0.35">
      <c r="A21" s="16"/>
      <c r="B21" s="50"/>
      <c r="C21" s="51"/>
      <c r="D21" s="52"/>
      <c r="E21" s="52"/>
      <c r="F21" s="53" t="s">
        <v>26</v>
      </c>
      <c r="G21" s="53"/>
      <c r="H21" s="53"/>
      <c r="I21" s="53"/>
      <c r="J21" s="53"/>
      <c r="K21" s="53"/>
      <c r="L21" s="53"/>
      <c r="M21" s="53"/>
      <c r="N21" s="54"/>
      <c r="O21" s="19" t="str">
        <f>IF(G120="","Не вказано керівника ліцензіата","")</f>
        <v/>
      </c>
      <c r="Q21" s="1"/>
    </row>
    <row r="22" spans="1:17" ht="18.75" x14ac:dyDescent="0.3">
      <c r="A22" s="16"/>
      <c r="B22" s="16"/>
      <c r="C22" s="16"/>
      <c r="D22" s="16"/>
      <c r="E22" s="16"/>
      <c r="F22" s="16"/>
      <c r="G22" s="16"/>
      <c r="H22" s="16"/>
      <c r="I22" s="16"/>
      <c r="J22" s="16"/>
      <c r="K22" s="16"/>
      <c r="L22" s="16"/>
      <c r="M22" s="16"/>
      <c r="N22" s="16"/>
      <c r="O22" s="19" t="str">
        <f>IF(G123="","Не вказано виконавця","")</f>
        <v/>
      </c>
    </row>
    <row r="23" spans="1:17" ht="18.75" x14ac:dyDescent="0.3">
      <c r="A23" s="16"/>
      <c r="B23" s="55" t="s">
        <v>27</v>
      </c>
      <c r="C23" s="55"/>
      <c r="D23" s="55"/>
      <c r="E23" s="55"/>
      <c r="F23" s="55"/>
      <c r="G23" s="55"/>
      <c r="H23" s="55"/>
      <c r="I23" s="55"/>
      <c r="J23" s="55"/>
      <c r="K23" s="55"/>
      <c r="L23" s="55"/>
      <c r="M23" s="55"/>
      <c r="N23" s="55"/>
      <c r="O23" s="19" t="str">
        <f>IF(D126="","Не вказано телефон","")</f>
        <v/>
      </c>
    </row>
    <row r="24" spans="1:17" ht="18.75" x14ac:dyDescent="0.3">
      <c r="A24" s="1"/>
      <c r="B24" s="56"/>
      <c r="C24" s="56"/>
      <c r="D24" s="56"/>
      <c r="E24" s="56"/>
      <c r="F24" s="56"/>
      <c r="G24" s="56"/>
      <c r="H24" s="56"/>
      <c r="I24" s="56"/>
      <c r="J24" s="56"/>
      <c r="K24" s="56"/>
      <c r="L24" s="56"/>
      <c r="M24" s="56"/>
      <c r="N24" s="56"/>
      <c r="O24" s="19" t="str">
        <f>IF(K126="","Не вказано електронну пошту","")</f>
        <v/>
      </c>
    </row>
    <row r="25" spans="1:17" ht="105" x14ac:dyDescent="0.45">
      <c r="A25" s="1"/>
      <c r="B25" s="57" t="s">
        <v>28</v>
      </c>
      <c r="C25" s="58" t="s">
        <v>29</v>
      </c>
      <c r="D25" s="59"/>
      <c r="E25" s="59"/>
      <c r="F25" s="59"/>
      <c r="G25" s="59"/>
      <c r="H25" s="59"/>
      <c r="I25" s="57" t="s">
        <v>30</v>
      </c>
      <c r="J25" s="57" t="s">
        <v>31</v>
      </c>
      <c r="K25" s="57" t="s">
        <v>32</v>
      </c>
      <c r="L25" s="57" t="s">
        <v>33</v>
      </c>
      <c r="M25" s="57" t="s">
        <v>34</v>
      </c>
      <c r="N25" s="57" t="s">
        <v>35</v>
      </c>
      <c r="O25" s="60"/>
    </row>
    <row r="26" spans="1:17" ht="15" x14ac:dyDescent="0.2">
      <c r="A26" s="1"/>
      <c r="B26" s="57" t="s">
        <v>36</v>
      </c>
      <c r="C26" s="61" t="s">
        <v>37</v>
      </c>
      <c r="D26" s="62"/>
      <c r="E26" s="62"/>
      <c r="F26" s="62"/>
      <c r="G26" s="62"/>
      <c r="H26" s="62"/>
      <c r="I26" s="57" t="s">
        <v>38</v>
      </c>
      <c r="J26" s="57">
        <v>1</v>
      </c>
      <c r="K26" s="57">
        <v>2</v>
      </c>
      <c r="L26" s="57">
        <v>3</v>
      </c>
      <c r="M26" s="57">
        <v>4</v>
      </c>
      <c r="N26" s="57">
        <v>5</v>
      </c>
    </row>
    <row r="27" spans="1:17" ht="15.75" x14ac:dyDescent="0.2">
      <c r="A27" s="1"/>
      <c r="B27" s="63" t="s">
        <v>39</v>
      </c>
      <c r="C27" s="64" t="s">
        <v>40</v>
      </c>
      <c r="D27" s="64"/>
      <c r="E27" s="64"/>
      <c r="F27" s="64"/>
      <c r="G27" s="64"/>
      <c r="H27" s="65"/>
      <c r="I27" s="66" t="s">
        <v>41</v>
      </c>
      <c r="J27" s="67">
        <f>SUM(J28:J36,J37)</f>
        <v>939</v>
      </c>
      <c r="K27" s="68"/>
      <c r="L27" s="69">
        <f>IF(SUM(J28:J36,J37)=0,0,(SUMPRODUCT(L28:L36,J28:J36)+L37*J37)/SUM(J28:J36,J37))</f>
        <v>40.823216187433438</v>
      </c>
      <c r="M27" s="70">
        <f>SUM(M28:M36,M37)</f>
        <v>0</v>
      </c>
      <c r="N27" s="71">
        <f>IF(J27=0,0,M27/J27)</f>
        <v>0</v>
      </c>
    </row>
    <row r="28" spans="1:17" ht="36" customHeight="1" x14ac:dyDescent="0.2">
      <c r="A28" s="1"/>
      <c r="B28" s="63" t="s">
        <v>42</v>
      </c>
      <c r="C28" s="72" t="s">
        <v>43</v>
      </c>
      <c r="D28" s="73"/>
      <c r="E28" s="73"/>
      <c r="F28" s="73"/>
      <c r="G28" s="73"/>
      <c r="H28" s="73"/>
      <c r="I28" s="66" t="s">
        <v>44</v>
      </c>
      <c r="J28" s="74"/>
      <c r="K28" s="75" t="s">
        <v>45</v>
      </c>
      <c r="L28" s="76"/>
      <c r="M28" s="75"/>
      <c r="N28" s="71">
        <f t="shared" ref="N28:N67" si="0">IF(J28=0,0,M28/J28)</f>
        <v>0</v>
      </c>
    </row>
    <row r="29" spans="1:17" ht="35.25" customHeight="1" x14ac:dyDescent="0.2">
      <c r="A29" s="1"/>
      <c r="B29" s="63" t="s">
        <v>46</v>
      </c>
      <c r="C29" s="72" t="s">
        <v>47</v>
      </c>
      <c r="D29" s="73"/>
      <c r="E29" s="73"/>
      <c r="F29" s="73"/>
      <c r="G29" s="73"/>
      <c r="H29" s="73"/>
      <c r="I29" s="66" t="s">
        <v>48</v>
      </c>
      <c r="J29" s="74"/>
      <c r="K29" s="75" t="s">
        <v>45</v>
      </c>
      <c r="L29" s="76"/>
      <c r="M29" s="75"/>
      <c r="N29" s="71">
        <f t="shared" si="0"/>
        <v>0</v>
      </c>
    </row>
    <row r="30" spans="1:17" ht="33" customHeight="1" x14ac:dyDescent="0.2">
      <c r="A30" s="1"/>
      <c r="B30" s="63" t="s">
        <v>49</v>
      </c>
      <c r="C30" s="72" t="s">
        <v>50</v>
      </c>
      <c r="D30" s="73"/>
      <c r="E30" s="73"/>
      <c r="F30" s="73"/>
      <c r="G30" s="73"/>
      <c r="H30" s="73"/>
      <c r="I30" s="66" t="s">
        <v>51</v>
      </c>
      <c r="J30" s="74"/>
      <c r="K30" s="75" t="s">
        <v>45</v>
      </c>
      <c r="L30" s="76"/>
      <c r="M30" s="75"/>
      <c r="N30" s="71">
        <f t="shared" si="0"/>
        <v>0</v>
      </c>
    </row>
    <row r="31" spans="1:17" ht="36.75" customHeight="1" x14ac:dyDescent="0.2">
      <c r="A31" s="1"/>
      <c r="B31" s="63" t="s">
        <v>52</v>
      </c>
      <c r="C31" s="72" t="s">
        <v>53</v>
      </c>
      <c r="D31" s="73"/>
      <c r="E31" s="73"/>
      <c r="F31" s="73"/>
      <c r="G31" s="73"/>
      <c r="H31" s="73"/>
      <c r="I31" s="66" t="s">
        <v>54</v>
      </c>
      <c r="J31" s="74">
        <v>420</v>
      </c>
      <c r="K31" s="75" t="s">
        <v>45</v>
      </c>
      <c r="L31" s="76">
        <v>6.5119047619047619</v>
      </c>
      <c r="M31" s="75"/>
      <c r="N31" s="71">
        <f t="shared" si="0"/>
        <v>0</v>
      </c>
    </row>
    <row r="32" spans="1:17" ht="33" customHeight="1" x14ac:dyDescent="0.2">
      <c r="A32" s="1"/>
      <c r="B32" s="63" t="s">
        <v>55</v>
      </c>
      <c r="C32" s="77" t="s">
        <v>56</v>
      </c>
      <c r="D32" s="78"/>
      <c r="E32" s="78"/>
      <c r="F32" s="78"/>
      <c r="G32" s="78"/>
      <c r="H32" s="79"/>
      <c r="I32" s="66" t="s">
        <v>57</v>
      </c>
      <c r="J32" s="74"/>
      <c r="K32" s="80" t="s">
        <v>58</v>
      </c>
      <c r="L32" s="76"/>
      <c r="M32" s="75"/>
      <c r="N32" s="71">
        <f t="shared" si="0"/>
        <v>0</v>
      </c>
    </row>
    <row r="33" spans="1:14" ht="34.5" customHeight="1" x14ac:dyDescent="0.2">
      <c r="A33" s="1"/>
      <c r="B33" s="63" t="s">
        <v>59</v>
      </c>
      <c r="C33" s="81" t="s">
        <v>60</v>
      </c>
      <c r="D33" s="82"/>
      <c r="E33" s="82"/>
      <c r="F33" s="82"/>
      <c r="G33" s="82"/>
      <c r="H33" s="82"/>
      <c r="I33" s="66" t="s">
        <v>61</v>
      </c>
      <c r="J33" s="74">
        <v>18</v>
      </c>
      <c r="K33" s="75" t="s">
        <v>45</v>
      </c>
      <c r="L33" s="76">
        <v>3.3333333333333335</v>
      </c>
      <c r="M33" s="75"/>
      <c r="N33" s="71">
        <f t="shared" si="0"/>
        <v>0</v>
      </c>
    </row>
    <row r="34" spans="1:14" ht="36.75" customHeight="1" x14ac:dyDescent="0.2">
      <c r="A34" s="1"/>
      <c r="B34" s="63" t="s">
        <v>62</v>
      </c>
      <c r="C34" s="81" t="s">
        <v>63</v>
      </c>
      <c r="D34" s="82"/>
      <c r="E34" s="82"/>
      <c r="F34" s="82"/>
      <c r="G34" s="82"/>
      <c r="H34" s="82"/>
      <c r="I34" s="66" t="s">
        <v>64</v>
      </c>
      <c r="J34" s="74">
        <v>16</v>
      </c>
      <c r="K34" s="75" t="s">
        <v>58</v>
      </c>
      <c r="L34" s="76">
        <v>9.1875</v>
      </c>
      <c r="M34" s="75"/>
      <c r="N34" s="71">
        <f t="shared" si="0"/>
        <v>0</v>
      </c>
    </row>
    <row r="35" spans="1:14" ht="48.75" customHeight="1" x14ac:dyDescent="0.2">
      <c r="A35" s="1"/>
      <c r="B35" s="63" t="s">
        <v>65</v>
      </c>
      <c r="C35" s="77" t="s">
        <v>66</v>
      </c>
      <c r="D35" s="78"/>
      <c r="E35" s="78"/>
      <c r="F35" s="78"/>
      <c r="G35" s="78"/>
      <c r="H35" s="79"/>
      <c r="I35" s="66" t="s">
        <v>67</v>
      </c>
      <c r="J35" s="74">
        <v>249</v>
      </c>
      <c r="K35" s="83" t="s">
        <v>68</v>
      </c>
      <c r="L35" s="76">
        <v>138.77108433734941</v>
      </c>
      <c r="M35" s="75"/>
      <c r="N35" s="71">
        <f t="shared" si="0"/>
        <v>0</v>
      </c>
    </row>
    <row r="36" spans="1:14" ht="63" x14ac:dyDescent="0.2">
      <c r="A36" s="1"/>
      <c r="B36" s="63" t="s">
        <v>69</v>
      </c>
      <c r="C36" s="72" t="s">
        <v>70</v>
      </c>
      <c r="D36" s="73"/>
      <c r="E36" s="73"/>
      <c r="F36" s="73"/>
      <c r="G36" s="73"/>
      <c r="H36" s="73"/>
      <c r="I36" s="66" t="s">
        <v>71</v>
      </c>
      <c r="J36" s="74">
        <v>54</v>
      </c>
      <c r="K36" s="75" t="s">
        <v>72</v>
      </c>
      <c r="L36" s="76">
        <v>6.7777777777777777</v>
      </c>
      <c r="M36" s="75"/>
      <c r="N36" s="71">
        <f t="shared" si="0"/>
        <v>0</v>
      </c>
    </row>
    <row r="37" spans="1:14" ht="15.75" x14ac:dyDescent="0.2">
      <c r="A37" s="1"/>
      <c r="B37" s="63" t="s">
        <v>73</v>
      </c>
      <c r="C37" s="84" t="s">
        <v>74</v>
      </c>
      <c r="D37" s="85"/>
      <c r="E37" s="85"/>
      <c r="F37" s="85"/>
      <c r="G37" s="85"/>
      <c r="H37" s="86"/>
      <c r="I37" s="66" t="s">
        <v>75</v>
      </c>
      <c r="J37" s="67">
        <f>SUM(J38:J39)</f>
        <v>182</v>
      </c>
      <c r="K37" s="68"/>
      <c r="L37" s="69">
        <f>IF(SUM(J38:J39)=0,0,SUMPRODUCT(L38:L39,J38:J39)/SUM(J38:J39))</f>
        <v>2.587912087912088</v>
      </c>
      <c r="M37" s="70">
        <f>SUM(M38:M39)</f>
        <v>0</v>
      </c>
      <c r="N37" s="71">
        <f t="shared" si="0"/>
        <v>0</v>
      </c>
    </row>
    <row r="38" spans="1:14" ht="15.75" x14ac:dyDescent="0.2">
      <c r="A38" s="1"/>
      <c r="B38" s="63" t="s">
        <v>76</v>
      </c>
      <c r="C38" s="84" t="s">
        <v>77</v>
      </c>
      <c r="D38" s="85"/>
      <c r="E38" s="85"/>
      <c r="F38" s="85"/>
      <c r="G38" s="85"/>
      <c r="H38" s="86"/>
      <c r="I38" s="66" t="s">
        <v>78</v>
      </c>
      <c r="J38" s="74">
        <v>65</v>
      </c>
      <c r="K38" s="80" t="s">
        <v>79</v>
      </c>
      <c r="L38" s="76">
        <v>2.0307692307692307</v>
      </c>
      <c r="M38" s="75"/>
      <c r="N38" s="71">
        <f t="shared" si="0"/>
        <v>0</v>
      </c>
    </row>
    <row r="39" spans="1:14" ht="15.75" x14ac:dyDescent="0.2">
      <c r="A39" s="1"/>
      <c r="B39" s="63" t="s">
        <v>80</v>
      </c>
      <c r="C39" s="87" t="s">
        <v>81</v>
      </c>
      <c r="D39" s="88"/>
      <c r="E39" s="88"/>
      <c r="F39" s="88"/>
      <c r="G39" s="88"/>
      <c r="H39" s="88"/>
      <c r="I39" s="66" t="s">
        <v>82</v>
      </c>
      <c r="J39" s="74">
        <v>117</v>
      </c>
      <c r="K39" s="80" t="s">
        <v>45</v>
      </c>
      <c r="L39" s="76">
        <v>2.8974358974358974</v>
      </c>
      <c r="M39" s="75"/>
      <c r="N39" s="71">
        <f t="shared" si="0"/>
        <v>0</v>
      </c>
    </row>
    <row r="40" spans="1:14" ht="15.75" x14ac:dyDescent="0.2">
      <c r="A40" s="1"/>
      <c r="B40" s="63" t="s">
        <v>83</v>
      </c>
      <c r="C40" s="64" t="s">
        <v>84</v>
      </c>
      <c r="D40" s="64"/>
      <c r="E40" s="64"/>
      <c r="F40" s="64"/>
      <c r="G40" s="64"/>
      <c r="H40" s="65"/>
      <c r="I40" s="66" t="s">
        <v>85</v>
      </c>
      <c r="J40" s="67">
        <f>SUM(J41:J44)</f>
        <v>2599</v>
      </c>
      <c r="K40" s="68"/>
      <c r="L40" s="69">
        <f>IF(SUM(J41:J44)=0,0,SUMPRODUCT(L41:L44,J41:J44)/SUM(J41:J44))</f>
        <v>1.03347441323586</v>
      </c>
      <c r="M40" s="70">
        <f>SUM(M41:M44)</f>
        <v>0</v>
      </c>
      <c r="N40" s="71">
        <f t="shared" si="0"/>
        <v>0</v>
      </c>
    </row>
    <row r="41" spans="1:14" ht="36" customHeight="1" x14ac:dyDescent="0.2">
      <c r="A41" s="1"/>
      <c r="B41" s="63" t="s">
        <v>86</v>
      </c>
      <c r="C41" s="64" t="s">
        <v>87</v>
      </c>
      <c r="D41" s="64"/>
      <c r="E41" s="64"/>
      <c r="F41" s="64"/>
      <c r="G41" s="64"/>
      <c r="H41" s="65"/>
      <c r="I41" s="66" t="s">
        <v>88</v>
      </c>
      <c r="J41" s="74">
        <v>12</v>
      </c>
      <c r="K41" s="75" t="s">
        <v>45</v>
      </c>
      <c r="L41" s="76">
        <v>3.4166666666666665</v>
      </c>
      <c r="M41" s="75"/>
      <c r="N41" s="71">
        <f t="shared" si="0"/>
        <v>0</v>
      </c>
    </row>
    <row r="42" spans="1:14" ht="36.75" customHeight="1" x14ac:dyDescent="0.2">
      <c r="A42" s="1"/>
      <c r="B42" s="63" t="s">
        <v>89</v>
      </c>
      <c r="C42" s="64" t="s">
        <v>90</v>
      </c>
      <c r="D42" s="64"/>
      <c r="E42" s="64"/>
      <c r="F42" s="64"/>
      <c r="G42" s="64"/>
      <c r="H42" s="65"/>
      <c r="I42" s="66" t="s">
        <v>91</v>
      </c>
      <c r="J42" s="74">
        <v>291</v>
      </c>
      <c r="K42" s="75" t="s">
        <v>45</v>
      </c>
      <c r="L42" s="76">
        <v>1</v>
      </c>
      <c r="M42" s="75"/>
      <c r="N42" s="71">
        <f t="shared" si="0"/>
        <v>0</v>
      </c>
    </row>
    <row r="43" spans="1:14" ht="33.75" customHeight="1" x14ac:dyDescent="0.2">
      <c r="A43" s="1"/>
      <c r="B43" s="63" t="s">
        <v>92</v>
      </c>
      <c r="C43" s="64" t="s">
        <v>93</v>
      </c>
      <c r="D43" s="64"/>
      <c r="E43" s="64"/>
      <c r="F43" s="64"/>
      <c r="G43" s="64"/>
      <c r="H43" s="65"/>
      <c r="I43" s="66" t="s">
        <v>94</v>
      </c>
      <c r="J43" s="74">
        <v>2283</v>
      </c>
      <c r="K43" s="75" t="s">
        <v>45</v>
      </c>
      <c r="L43" s="76">
        <v>1</v>
      </c>
      <c r="M43" s="75"/>
      <c r="N43" s="71">
        <f t="shared" si="0"/>
        <v>0</v>
      </c>
    </row>
    <row r="44" spans="1:14" ht="15.75" x14ac:dyDescent="0.2">
      <c r="A44" s="1"/>
      <c r="B44" s="63" t="s">
        <v>95</v>
      </c>
      <c r="C44" s="64" t="s">
        <v>96</v>
      </c>
      <c r="D44" s="64"/>
      <c r="E44" s="64"/>
      <c r="F44" s="64"/>
      <c r="G44" s="64"/>
      <c r="H44" s="65"/>
      <c r="I44" s="66" t="s">
        <v>97</v>
      </c>
      <c r="J44" s="74">
        <v>13</v>
      </c>
      <c r="K44" s="75" t="s">
        <v>45</v>
      </c>
      <c r="L44" s="76">
        <v>5.4615384615384617</v>
      </c>
      <c r="M44" s="75"/>
      <c r="N44" s="71">
        <f t="shared" si="0"/>
        <v>0</v>
      </c>
    </row>
    <row r="45" spans="1:14" ht="15.75" x14ac:dyDescent="0.2">
      <c r="A45" s="1"/>
      <c r="B45" s="63" t="s">
        <v>98</v>
      </c>
      <c r="C45" s="84" t="s">
        <v>99</v>
      </c>
      <c r="D45" s="89"/>
      <c r="E45" s="89"/>
      <c r="F45" s="89"/>
      <c r="G45" s="89"/>
      <c r="H45" s="89"/>
      <c r="I45" s="66" t="s">
        <v>100</v>
      </c>
      <c r="J45" s="67">
        <f>SUM(J46,J47,J50)</f>
        <v>262</v>
      </c>
      <c r="K45" s="68"/>
      <c r="L45" s="69">
        <f>IF(SUM(J46:J47,J50)=0,0,(L46*J46+L47*J47+L50*J50)/SUM(J46:J47,J50))</f>
        <v>3.3473282442748094</v>
      </c>
      <c r="M45" s="70">
        <f>SUM(M46,M47,M50)</f>
        <v>0</v>
      </c>
      <c r="N45" s="71">
        <f t="shared" si="0"/>
        <v>0</v>
      </c>
    </row>
    <row r="46" spans="1:14" ht="31.5" x14ac:dyDescent="0.2">
      <c r="A46" s="1"/>
      <c r="B46" s="63" t="s">
        <v>101</v>
      </c>
      <c r="C46" s="90" t="s">
        <v>102</v>
      </c>
      <c r="D46" s="89"/>
      <c r="E46" s="89"/>
      <c r="F46" s="89"/>
      <c r="G46" s="89"/>
      <c r="H46" s="89"/>
      <c r="I46" s="66" t="s">
        <v>103</v>
      </c>
      <c r="J46" s="74">
        <v>21</v>
      </c>
      <c r="K46" s="75" t="s">
        <v>104</v>
      </c>
      <c r="L46" s="76">
        <v>21.428571428571427</v>
      </c>
      <c r="M46" s="75"/>
      <c r="N46" s="71">
        <f t="shared" si="0"/>
        <v>0</v>
      </c>
    </row>
    <row r="47" spans="1:14" ht="36.75" customHeight="1" x14ac:dyDescent="0.2">
      <c r="A47" s="1"/>
      <c r="B47" s="63" t="s">
        <v>105</v>
      </c>
      <c r="C47" s="84" t="s">
        <v>106</v>
      </c>
      <c r="D47" s="89"/>
      <c r="E47" s="89"/>
      <c r="F47" s="89"/>
      <c r="G47" s="89"/>
      <c r="H47" s="89"/>
      <c r="I47" s="66" t="s">
        <v>107</v>
      </c>
      <c r="J47" s="67">
        <f>SUM(J48:J49)</f>
        <v>241</v>
      </c>
      <c r="K47" s="68"/>
      <c r="L47" s="69">
        <f>IF(SUM(J48:J49)=0,0,SUMPRODUCT(L48:L49,J48:J49)/SUM(J48:J49))</f>
        <v>1.7717842323651452</v>
      </c>
      <c r="M47" s="70">
        <f>SUM(M48:M49)</f>
        <v>0</v>
      </c>
      <c r="N47" s="71">
        <f t="shared" si="0"/>
        <v>0</v>
      </c>
    </row>
    <row r="48" spans="1:14" ht="15.75" x14ac:dyDescent="0.2">
      <c r="A48" s="1"/>
      <c r="B48" s="63" t="s">
        <v>108</v>
      </c>
      <c r="C48" s="84" t="s">
        <v>109</v>
      </c>
      <c r="D48" s="85"/>
      <c r="E48" s="85"/>
      <c r="F48" s="85"/>
      <c r="G48" s="85"/>
      <c r="H48" s="86"/>
      <c r="I48" s="66" t="s">
        <v>110</v>
      </c>
      <c r="J48" s="74">
        <v>102</v>
      </c>
      <c r="K48" s="75" t="s">
        <v>111</v>
      </c>
      <c r="L48" s="76">
        <v>1.2352941176470589</v>
      </c>
      <c r="M48" s="75"/>
      <c r="N48" s="71">
        <f t="shared" si="0"/>
        <v>0</v>
      </c>
    </row>
    <row r="49" spans="1:14" ht="15.75" x14ac:dyDescent="0.2">
      <c r="A49" s="1"/>
      <c r="B49" s="63" t="s">
        <v>112</v>
      </c>
      <c r="C49" s="87" t="s">
        <v>81</v>
      </c>
      <c r="D49" s="88"/>
      <c r="E49" s="88"/>
      <c r="F49" s="88"/>
      <c r="G49" s="88"/>
      <c r="H49" s="88"/>
      <c r="I49" s="66" t="s">
        <v>113</v>
      </c>
      <c r="J49" s="74">
        <v>139</v>
      </c>
      <c r="K49" s="75" t="s">
        <v>114</v>
      </c>
      <c r="L49" s="76">
        <v>2.1654676258992804</v>
      </c>
      <c r="M49" s="75"/>
      <c r="N49" s="71">
        <f t="shared" si="0"/>
        <v>0</v>
      </c>
    </row>
    <row r="50" spans="1:14" ht="38.25" customHeight="1" x14ac:dyDescent="0.2">
      <c r="A50" s="1"/>
      <c r="B50" s="63" t="s">
        <v>115</v>
      </c>
      <c r="C50" s="91" t="s">
        <v>116</v>
      </c>
      <c r="D50" s="92"/>
      <c r="E50" s="92"/>
      <c r="F50" s="92"/>
      <c r="G50" s="92"/>
      <c r="H50" s="92"/>
      <c r="I50" s="66" t="s">
        <v>117</v>
      </c>
      <c r="J50" s="67">
        <f>SUM(J51:J52)</f>
        <v>0</v>
      </c>
      <c r="K50" s="68"/>
      <c r="L50" s="69">
        <f>IF(SUM(J51:J52)=0,0,SUMPRODUCT(L51:L52,J51:J52)/SUM(J51:J52))</f>
        <v>0</v>
      </c>
      <c r="M50" s="70">
        <f>SUM(M51:M52)</f>
        <v>0</v>
      </c>
      <c r="N50" s="71">
        <f t="shared" si="0"/>
        <v>0</v>
      </c>
    </row>
    <row r="51" spans="1:14" ht="15.75" x14ac:dyDescent="0.2">
      <c r="A51" s="1"/>
      <c r="B51" s="63" t="s">
        <v>118</v>
      </c>
      <c r="C51" s="84" t="s">
        <v>77</v>
      </c>
      <c r="D51" s="85"/>
      <c r="E51" s="85"/>
      <c r="F51" s="85"/>
      <c r="G51" s="85"/>
      <c r="H51" s="86"/>
      <c r="I51" s="66" t="s">
        <v>119</v>
      </c>
      <c r="J51" s="93"/>
      <c r="K51" s="80" t="s">
        <v>79</v>
      </c>
      <c r="L51" s="76"/>
      <c r="M51" s="94"/>
      <c r="N51" s="71">
        <f t="shared" si="0"/>
        <v>0</v>
      </c>
    </row>
    <row r="52" spans="1:14" ht="15.75" x14ac:dyDescent="0.25">
      <c r="A52" s="1"/>
      <c r="B52" s="63" t="s">
        <v>120</v>
      </c>
      <c r="C52" s="87" t="s">
        <v>81</v>
      </c>
      <c r="D52" s="88"/>
      <c r="E52" s="88"/>
      <c r="F52" s="88"/>
      <c r="G52" s="88"/>
      <c r="H52" s="88"/>
      <c r="I52" s="66" t="s">
        <v>121</v>
      </c>
      <c r="J52" s="95"/>
      <c r="K52" s="80" t="s">
        <v>45</v>
      </c>
      <c r="L52" s="76"/>
      <c r="M52" s="96"/>
      <c r="N52" s="71">
        <f t="shared" si="0"/>
        <v>0</v>
      </c>
    </row>
    <row r="53" spans="1:14" ht="15.75" x14ac:dyDescent="0.2">
      <c r="A53" s="1"/>
      <c r="B53" s="63" t="s">
        <v>122</v>
      </c>
      <c r="C53" s="90" t="s">
        <v>123</v>
      </c>
      <c r="D53" s="89"/>
      <c r="E53" s="89"/>
      <c r="F53" s="89"/>
      <c r="G53" s="89"/>
      <c r="H53" s="97"/>
      <c r="I53" s="66" t="s">
        <v>124</v>
      </c>
      <c r="J53" s="67">
        <f>SUM(J54,J57)</f>
        <v>0</v>
      </c>
      <c r="K53" s="68"/>
      <c r="L53" s="69">
        <f>IF(SUM(J54,J57)=0,0,(L54*J54+L57*J57)/SUM(J54,J57))</f>
        <v>0</v>
      </c>
      <c r="M53" s="70">
        <f>SUM(M54,M57)</f>
        <v>0</v>
      </c>
      <c r="N53" s="71">
        <f t="shared" si="0"/>
        <v>0</v>
      </c>
    </row>
    <row r="54" spans="1:14" ht="15.75" x14ac:dyDescent="0.2">
      <c r="A54" s="1"/>
      <c r="B54" s="63" t="s">
        <v>125</v>
      </c>
      <c r="C54" s="98" t="s">
        <v>126</v>
      </c>
      <c r="D54" s="99"/>
      <c r="E54" s="99"/>
      <c r="F54" s="99"/>
      <c r="G54" s="99"/>
      <c r="H54" s="100"/>
      <c r="I54" s="66" t="s">
        <v>127</v>
      </c>
      <c r="J54" s="67">
        <f>SUM(J55:J56)</f>
        <v>0</v>
      </c>
      <c r="K54" s="68"/>
      <c r="L54" s="69">
        <f>IF(SUM(J55:J56)=0,0,SUMPRODUCT(L55:L56,J55:J56)/SUM(J55:J56))</f>
        <v>0</v>
      </c>
      <c r="M54" s="70">
        <f>SUM(M55:M56)</f>
        <v>0</v>
      </c>
      <c r="N54" s="71">
        <f t="shared" si="0"/>
        <v>0</v>
      </c>
    </row>
    <row r="55" spans="1:14" ht="15.75" x14ac:dyDescent="0.25">
      <c r="A55" s="1"/>
      <c r="B55" s="63" t="s">
        <v>128</v>
      </c>
      <c r="C55" s="84" t="s">
        <v>77</v>
      </c>
      <c r="D55" s="85"/>
      <c r="E55" s="85"/>
      <c r="F55" s="85"/>
      <c r="G55" s="85"/>
      <c r="H55" s="86"/>
      <c r="I55" s="66" t="s">
        <v>129</v>
      </c>
      <c r="J55" s="95"/>
      <c r="K55" s="75" t="s">
        <v>111</v>
      </c>
      <c r="L55" s="76"/>
      <c r="M55" s="101"/>
      <c r="N55" s="71">
        <f t="shared" si="0"/>
        <v>0</v>
      </c>
    </row>
    <row r="56" spans="1:14" ht="15.75" x14ac:dyDescent="0.25">
      <c r="A56" s="1"/>
      <c r="B56" s="63" t="s">
        <v>130</v>
      </c>
      <c r="C56" s="87" t="s">
        <v>81</v>
      </c>
      <c r="D56" s="88"/>
      <c r="E56" s="88"/>
      <c r="F56" s="88"/>
      <c r="G56" s="88"/>
      <c r="H56" s="88"/>
      <c r="I56" s="66" t="s">
        <v>131</v>
      </c>
      <c r="J56" s="95"/>
      <c r="K56" s="75" t="s">
        <v>114</v>
      </c>
      <c r="L56" s="76"/>
      <c r="M56" s="96"/>
      <c r="N56" s="71">
        <f t="shared" si="0"/>
        <v>0</v>
      </c>
    </row>
    <row r="57" spans="1:14" ht="15.75" x14ac:dyDescent="0.2">
      <c r="A57" s="1"/>
      <c r="B57" s="63" t="s">
        <v>132</v>
      </c>
      <c r="C57" s="102" t="s">
        <v>133</v>
      </c>
      <c r="D57" s="103"/>
      <c r="E57" s="103"/>
      <c r="F57" s="103"/>
      <c r="G57" s="103"/>
      <c r="H57" s="103"/>
      <c r="I57" s="66" t="s">
        <v>134</v>
      </c>
      <c r="J57" s="104"/>
      <c r="K57" s="80" t="s">
        <v>79</v>
      </c>
      <c r="L57" s="76"/>
      <c r="M57" s="101"/>
      <c r="N57" s="71">
        <f t="shared" si="0"/>
        <v>0</v>
      </c>
    </row>
    <row r="58" spans="1:14" ht="15.75" x14ac:dyDescent="0.2">
      <c r="A58" s="1"/>
      <c r="B58" s="63" t="s">
        <v>135</v>
      </c>
      <c r="C58" s="84" t="s">
        <v>136</v>
      </c>
      <c r="D58" s="89"/>
      <c r="E58" s="89"/>
      <c r="F58" s="89"/>
      <c r="G58" s="89"/>
      <c r="H58" s="89"/>
      <c r="I58" s="66" t="s">
        <v>137</v>
      </c>
      <c r="J58" s="67">
        <f>SUM(J59:J61)</f>
        <v>34</v>
      </c>
      <c r="K58" s="68"/>
      <c r="L58" s="69">
        <f>IF(SUM(J59:J61)=0,0,SUMPRODUCT(L59:L61,J59:J61)/SUM(J59:J61))</f>
        <v>3.7058823529411766</v>
      </c>
      <c r="M58" s="70">
        <f>SUM(M59:M61)</f>
        <v>0</v>
      </c>
      <c r="N58" s="71">
        <f t="shared" si="0"/>
        <v>0</v>
      </c>
    </row>
    <row r="59" spans="1:14" ht="36" customHeight="1" x14ac:dyDescent="0.25">
      <c r="A59" s="1"/>
      <c r="B59" s="63" t="s">
        <v>138</v>
      </c>
      <c r="C59" s="77" t="s">
        <v>139</v>
      </c>
      <c r="D59" s="78"/>
      <c r="E59" s="78"/>
      <c r="F59" s="78"/>
      <c r="G59" s="78"/>
      <c r="H59" s="79"/>
      <c r="I59" s="66" t="s">
        <v>140</v>
      </c>
      <c r="J59" s="95">
        <v>9</v>
      </c>
      <c r="K59" s="80" t="s">
        <v>141</v>
      </c>
      <c r="L59" s="105">
        <v>6.333333333333333</v>
      </c>
      <c r="M59" s="101"/>
      <c r="N59" s="71">
        <f t="shared" si="0"/>
        <v>0</v>
      </c>
    </row>
    <row r="60" spans="1:14" ht="42" customHeight="1" x14ac:dyDescent="0.25">
      <c r="A60" s="1"/>
      <c r="B60" s="63" t="s">
        <v>142</v>
      </c>
      <c r="C60" s="77" t="s">
        <v>143</v>
      </c>
      <c r="D60" s="78"/>
      <c r="E60" s="78"/>
      <c r="F60" s="78"/>
      <c r="G60" s="78"/>
      <c r="H60" s="79"/>
      <c r="I60" s="66" t="s">
        <v>144</v>
      </c>
      <c r="J60" s="95">
        <v>25</v>
      </c>
      <c r="K60" s="80" t="s">
        <v>45</v>
      </c>
      <c r="L60" s="105">
        <v>2.76</v>
      </c>
      <c r="M60" s="101"/>
      <c r="N60" s="71">
        <f t="shared" si="0"/>
        <v>0</v>
      </c>
    </row>
    <row r="61" spans="1:14" ht="32.25" customHeight="1" x14ac:dyDescent="0.25">
      <c r="A61" s="1"/>
      <c r="B61" s="63" t="s">
        <v>145</v>
      </c>
      <c r="C61" s="77" t="s">
        <v>146</v>
      </c>
      <c r="D61" s="78"/>
      <c r="E61" s="78"/>
      <c r="F61" s="78"/>
      <c r="G61" s="78"/>
      <c r="H61" s="79"/>
      <c r="I61" s="66" t="s">
        <v>147</v>
      </c>
      <c r="J61" s="95"/>
      <c r="K61" s="80" t="s">
        <v>45</v>
      </c>
      <c r="L61" s="105"/>
      <c r="M61" s="101"/>
      <c r="N61" s="71">
        <f t="shared" si="0"/>
        <v>0</v>
      </c>
    </row>
    <row r="62" spans="1:14" ht="32.25" customHeight="1" x14ac:dyDescent="0.2">
      <c r="A62" s="1"/>
      <c r="B62" s="63" t="s">
        <v>148</v>
      </c>
      <c r="C62" s="77" t="s">
        <v>149</v>
      </c>
      <c r="D62" s="78"/>
      <c r="E62" s="78"/>
      <c r="F62" s="78"/>
      <c r="G62" s="78"/>
      <c r="H62" s="79"/>
      <c r="I62" s="66" t="s">
        <v>150</v>
      </c>
      <c r="J62" s="67">
        <f>SUM(J63:J65)</f>
        <v>126</v>
      </c>
      <c r="K62" s="68"/>
      <c r="L62" s="69">
        <f>IF(SUM(J63:J65)=0,0,SUMPRODUCT(L63:L65,J63:J65)/SUM(J63:J65))</f>
        <v>8.7619047619047628</v>
      </c>
      <c r="M62" s="70">
        <f>SUM(M63:M65)</f>
        <v>0</v>
      </c>
      <c r="N62" s="71">
        <f t="shared" si="0"/>
        <v>0</v>
      </c>
    </row>
    <row r="63" spans="1:14" ht="32.25" customHeight="1" x14ac:dyDescent="0.25">
      <c r="A63" s="1"/>
      <c r="B63" s="63" t="s">
        <v>151</v>
      </c>
      <c r="C63" s="77" t="s">
        <v>152</v>
      </c>
      <c r="D63" s="78"/>
      <c r="E63" s="78"/>
      <c r="F63" s="78"/>
      <c r="G63" s="78"/>
      <c r="H63" s="79"/>
      <c r="I63" s="66" t="s">
        <v>153</v>
      </c>
      <c r="J63" s="95">
        <v>69</v>
      </c>
      <c r="K63" s="75" t="s">
        <v>154</v>
      </c>
      <c r="L63" s="105">
        <v>13.130434782608695</v>
      </c>
      <c r="M63" s="96"/>
      <c r="N63" s="71">
        <f t="shared" si="0"/>
        <v>0</v>
      </c>
    </row>
    <row r="64" spans="1:14" ht="15.75" x14ac:dyDescent="0.25">
      <c r="A64" s="1"/>
      <c r="B64" s="63" t="s">
        <v>155</v>
      </c>
      <c r="C64" s="77" t="s">
        <v>156</v>
      </c>
      <c r="D64" s="78"/>
      <c r="E64" s="78"/>
      <c r="F64" s="78"/>
      <c r="G64" s="78"/>
      <c r="H64" s="79"/>
      <c r="I64" s="66" t="s">
        <v>157</v>
      </c>
      <c r="J64" s="95">
        <v>46</v>
      </c>
      <c r="K64" s="75" t="s">
        <v>79</v>
      </c>
      <c r="L64" s="105">
        <v>2.5434782608695654</v>
      </c>
      <c r="M64" s="96"/>
      <c r="N64" s="71">
        <f t="shared" si="0"/>
        <v>0</v>
      </c>
    </row>
    <row r="65" spans="1:14" ht="15.75" x14ac:dyDescent="0.25">
      <c r="A65" s="1"/>
      <c r="B65" s="63" t="s">
        <v>158</v>
      </c>
      <c r="C65" s="77" t="s">
        <v>159</v>
      </c>
      <c r="D65" s="78"/>
      <c r="E65" s="78"/>
      <c r="F65" s="78"/>
      <c r="G65" s="78"/>
      <c r="H65" s="79"/>
      <c r="I65" s="66" t="s">
        <v>160</v>
      </c>
      <c r="J65" s="95">
        <v>11</v>
      </c>
      <c r="K65" s="75" t="s">
        <v>58</v>
      </c>
      <c r="L65" s="105">
        <v>7.3636363636363633</v>
      </c>
      <c r="M65" s="96"/>
      <c r="N65" s="71">
        <f t="shared" si="0"/>
        <v>0</v>
      </c>
    </row>
    <row r="66" spans="1:14" ht="48" customHeight="1" x14ac:dyDescent="0.25">
      <c r="A66" s="1"/>
      <c r="B66" s="63" t="s">
        <v>161</v>
      </c>
      <c r="C66" s="77" t="s">
        <v>162</v>
      </c>
      <c r="D66" s="78"/>
      <c r="E66" s="78"/>
      <c r="F66" s="78"/>
      <c r="G66" s="78"/>
      <c r="H66" s="79"/>
      <c r="I66" s="66" t="s">
        <v>163</v>
      </c>
      <c r="J66" s="95">
        <v>152</v>
      </c>
      <c r="K66" s="75" t="s">
        <v>164</v>
      </c>
      <c r="L66" s="105">
        <v>35.743421052631582</v>
      </c>
      <c r="M66" s="96"/>
      <c r="N66" s="71">
        <f t="shared" si="0"/>
        <v>0</v>
      </c>
    </row>
    <row r="67" spans="1:14" ht="27" customHeight="1" x14ac:dyDescent="0.2">
      <c r="A67" s="1"/>
      <c r="B67" s="58" t="s">
        <v>165</v>
      </c>
      <c r="C67" s="58"/>
      <c r="D67" s="58"/>
      <c r="E67" s="58"/>
      <c r="F67" s="58"/>
      <c r="G67" s="58"/>
      <c r="H67" s="58"/>
      <c r="I67" s="66" t="s">
        <v>166</v>
      </c>
      <c r="J67" s="67">
        <f>J27+J40+J45+J53+J58+J62+J66</f>
        <v>4112</v>
      </c>
      <c r="K67" s="68"/>
      <c r="L67" s="68"/>
      <c r="M67" s="70">
        <f>M27+M40+M45+M53+M58+M62+M66</f>
        <v>0</v>
      </c>
      <c r="N67" s="71">
        <f t="shared" si="0"/>
        <v>0</v>
      </c>
    </row>
    <row r="68" spans="1:14" ht="51" customHeight="1" x14ac:dyDescent="0.2">
      <c r="A68" s="1"/>
      <c r="B68" s="106"/>
      <c r="C68" s="106"/>
      <c r="D68" s="106"/>
      <c r="E68" s="106"/>
      <c r="F68" s="106"/>
      <c r="G68" s="106"/>
      <c r="H68" s="106"/>
      <c r="I68" s="107"/>
      <c r="J68" s="108"/>
      <c r="K68" s="109"/>
      <c r="L68" s="109"/>
      <c r="M68" s="110"/>
      <c r="N68" s="110"/>
    </row>
    <row r="69" spans="1:14" ht="15.75" x14ac:dyDescent="0.2">
      <c r="A69" s="1"/>
      <c r="B69" s="111">
        <v>2</v>
      </c>
      <c r="C69" s="111"/>
      <c r="D69" s="111"/>
      <c r="E69" s="111"/>
      <c r="F69" s="111"/>
      <c r="G69" s="111"/>
      <c r="H69" s="111"/>
      <c r="I69" s="111"/>
      <c r="J69" s="111"/>
      <c r="K69" s="111"/>
      <c r="L69" s="111"/>
      <c r="M69" s="111"/>
      <c r="N69" s="111"/>
    </row>
    <row r="70" spans="1:14" ht="15.75" x14ac:dyDescent="0.2">
      <c r="A70" s="1"/>
      <c r="B70" s="112" t="s">
        <v>167</v>
      </c>
      <c r="C70" s="112"/>
      <c r="D70" s="112"/>
      <c r="E70" s="112"/>
      <c r="F70" s="112"/>
      <c r="G70" s="112"/>
      <c r="H70" s="112"/>
      <c r="I70" s="112"/>
      <c r="J70" s="112"/>
      <c r="K70" s="112"/>
      <c r="L70" s="112"/>
      <c r="M70" s="112"/>
      <c r="N70" s="112"/>
    </row>
    <row r="71" spans="1:14" ht="15.75" x14ac:dyDescent="0.25">
      <c r="A71" s="1"/>
      <c r="B71" s="113" t="s">
        <v>168</v>
      </c>
      <c r="C71" s="55"/>
      <c r="D71" s="55"/>
      <c r="E71" s="55"/>
      <c r="F71" s="55"/>
      <c r="G71" s="55"/>
      <c r="H71" s="55"/>
      <c r="I71" s="55"/>
      <c r="J71" s="55"/>
      <c r="K71" s="55"/>
      <c r="L71" s="55"/>
      <c r="M71" s="55"/>
      <c r="N71" s="55"/>
    </row>
    <row r="72" spans="1:14" ht="15.75" x14ac:dyDescent="0.2">
      <c r="A72" s="1"/>
      <c r="B72" s="114"/>
      <c r="C72" s="115"/>
      <c r="D72" s="116"/>
      <c r="E72" s="116"/>
      <c r="F72" s="116"/>
      <c r="G72" s="116"/>
      <c r="H72" s="116"/>
      <c r="I72" s="117"/>
      <c r="K72" s="118"/>
      <c r="L72" s="119"/>
      <c r="M72" s="119"/>
      <c r="N72" s="119"/>
    </row>
    <row r="73" spans="1:14" ht="15.75" x14ac:dyDescent="0.2">
      <c r="A73" s="1"/>
      <c r="B73" s="114"/>
      <c r="C73" s="115"/>
      <c r="D73" s="116"/>
      <c r="E73" s="116"/>
      <c r="F73" s="116"/>
      <c r="G73" s="116"/>
      <c r="H73" s="116"/>
      <c r="I73" s="117"/>
      <c r="K73" s="118"/>
      <c r="L73" s="119"/>
      <c r="M73" s="119"/>
      <c r="N73" s="119"/>
    </row>
    <row r="74" spans="1:14" ht="78.75" x14ac:dyDescent="0.2">
      <c r="A74" s="1"/>
      <c r="B74" s="120" t="s">
        <v>169</v>
      </c>
      <c r="C74" s="58" t="s">
        <v>170</v>
      </c>
      <c r="D74" s="58"/>
      <c r="E74" s="58"/>
      <c r="F74" s="58"/>
      <c r="G74" s="58"/>
      <c r="H74" s="58"/>
      <c r="I74" s="121" t="s">
        <v>30</v>
      </c>
      <c r="J74" s="121" t="s">
        <v>171</v>
      </c>
      <c r="K74" s="121" t="s">
        <v>172</v>
      </c>
      <c r="L74" s="119"/>
      <c r="M74" s="119"/>
      <c r="N74" s="119"/>
    </row>
    <row r="75" spans="1:14" ht="15.75" x14ac:dyDescent="0.2">
      <c r="A75" s="1"/>
      <c r="B75" s="121" t="s">
        <v>36</v>
      </c>
      <c r="C75" s="58" t="s">
        <v>37</v>
      </c>
      <c r="D75" s="58"/>
      <c r="E75" s="58"/>
      <c r="F75" s="58"/>
      <c r="G75" s="58"/>
      <c r="H75" s="122" t="s">
        <v>38</v>
      </c>
      <c r="I75" s="123" t="s">
        <v>173</v>
      </c>
      <c r="J75" s="121">
        <v>1</v>
      </c>
      <c r="K75" s="124">
        <v>2</v>
      </c>
      <c r="L75" s="119"/>
      <c r="M75" s="119"/>
      <c r="N75" s="119"/>
    </row>
    <row r="76" spans="1:14" ht="51.75" customHeight="1" x14ac:dyDescent="0.2">
      <c r="A76" s="1"/>
      <c r="B76" s="125" t="s">
        <v>174</v>
      </c>
      <c r="C76" s="64" t="s">
        <v>175</v>
      </c>
      <c r="D76" s="64"/>
      <c r="E76" s="64"/>
      <c r="F76" s="64"/>
      <c r="G76" s="64"/>
      <c r="H76" s="121" t="s">
        <v>45</v>
      </c>
      <c r="I76" s="66" t="s">
        <v>176</v>
      </c>
      <c r="J76" s="75"/>
      <c r="K76" s="80"/>
      <c r="L76" s="119"/>
      <c r="M76" s="119"/>
      <c r="N76" s="119"/>
    </row>
    <row r="77" spans="1:14" ht="40.5" customHeight="1" x14ac:dyDescent="0.2">
      <c r="A77" s="1"/>
      <c r="B77" s="125" t="s">
        <v>177</v>
      </c>
      <c r="C77" s="64" t="s">
        <v>178</v>
      </c>
      <c r="D77" s="64"/>
      <c r="E77" s="64"/>
      <c r="F77" s="64"/>
      <c r="G77" s="64"/>
      <c r="H77" s="121" t="s">
        <v>45</v>
      </c>
      <c r="I77" s="66" t="s">
        <v>179</v>
      </c>
      <c r="J77" s="75"/>
      <c r="K77" s="80"/>
      <c r="L77" s="119"/>
      <c r="M77" s="119"/>
      <c r="N77" s="119"/>
    </row>
    <row r="78" spans="1:14" ht="46.5" customHeight="1" x14ac:dyDescent="0.2">
      <c r="A78" s="1"/>
      <c r="B78" s="125" t="s">
        <v>180</v>
      </c>
      <c r="C78" s="64" t="s">
        <v>181</v>
      </c>
      <c r="D78" s="64"/>
      <c r="E78" s="64"/>
      <c r="F78" s="64"/>
      <c r="G78" s="64"/>
      <c r="H78" s="121" t="s">
        <v>45</v>
      </c>
      <c r="I78" s="66" t="s">
        <v>182</v>
      </c>
      <c r="J78" s="75"/>
      <c r="K78" s="80"/>
      <c r="L78" s="119"/>
      <c r="M78" s="119"/>
      <c r="N78" s="119"/>
    </row>
    <row r="79" spans="1:14" ht="38.25" customHeight="1" x14ac:dyDescent="0.2">
      <c r="A79" s="1"/>
      <c r="B79" s="125" t="s">
        <v>183</v>
      </c>
      <c r="C79" s="64" t="s">
        <v>184</v>
      </c>
      <c r="D79" s="64"/>
      <c r="E79" s="64"/>
      <c r="F79" s="64"/>
      <c r="G79" s="64"/>
      <c r="H79" s="121" t="s">
        <v>45</v>
      </c>
      <c r="I79" s="66" t="s">
        <v>185</v>
      </c>
      <c r="J79" s="75"/>
      <c r="K79" s="80"/>
      <c r="L79" s="119"/>
      <c r="M79" s="119"/>
      <c r="N79" s="119"/>
    </row>
    <row r="80" spans="1:14" ht="51" customHeight="1" x14ac:dyDescent="0.2">
      <c r="A80" s="1"/>
      <c r="B80" s="125" t="s">
        <v>186</v>
      </c>
      <c r="C80" s="64" t="s">
        <v>187</v>
      </c>
      <c r="D80" s="64"/>
      <c r="E80" s="64"/>
      <c r="F80" s="64"/>
      <c r="G80" s="64"/>
      <c r="H80" s="121" t="s">
        <v>58</v>
      </c>
      <c r="I80" s="66" t="s">
        <v>188</v>
      </c>
      <c r="J80" s="75"/>
      <c r="K80" s="80"/>
      <c r="L80" s="119"/>
      <c r="M80" s="119"/>
      <c r="N80" s="119"/>
    </row>
    <row r="81" spans="1:14" ht="48" customHeight="1" x14ac:dyDescent="0.2">
      <c r="A81" s="1"/>
      <c r="B81" s="125" t="s">
        <v>189</v>
      </c>
      <c r="C81" s="64" t="s">
        <v>190</v>
      </c>
      <c r="D81" s="64"/>
      <c r="E81" s="64"/>
      <c r="F81" s="64"/>
      <c r="G81" s="64"/>
      <c r="H81" s="121" t="s">
        <v>45</v>
      </c>
      <c r="I81" s="66" t="s">
        <v>191</v>
      </c>
      <c r="J81" s="75"/>
      <c r="K81" s="80"/>
      <c r="L81" s="119"/>
      <c r="M81" s="119"/>
      <c r="N81" s="119"/>
    </row>
    <row r="82" spans="1:14" ht="45.75" customHeight="1" x14ac:dyDescent="0.2">
      <c r="A82" s="1"/>
      <c r="B82" s="125" t="s">
        <v>192</v>
      </c>
      <c r="C82" s="64" t="s">
        <v>193</v>
      </c>
      <c r="D82" s="64"/>
      <c r="E82" s="64"/>
      <c r="F82" s="64"/>
      <c r="G82" s="64"/>
      <c r="H82" s="121" t="s">
        <v>58</v>
      </c>
      <c r="I82" s="66" t="s">
        <v>194</v>
      </c>
      <c r="J82" s="75"/>
      <c r="K82" s="80"/>
      <c r="L82" s="119"/>
      <c r="M82" s="119"/>
      <c r="N82" s="119"/>
    </row>
    <row r="83" spans="1:14" ht="46.5" customHeight="1" x14ac:dyDescent="0.2">
      <c r="A83" s="1"/>
      <c r="B83" s="125" t="s">
        <v>195</v>
      </c>
      <c r="C83" s="64" t="s">
        <v>196</v>
      </c>
      <c r="D83" s="64"/>
      <c r="E83" s="64"/>
      <c r="F83" s="64"/>
      <c r="G83" s="64"/>
      <c r="H83" s="121" t="s">
        <v>68</v>
      </c>
      <c r="I83" s="66" t="s">
        <v>197</v>
      </c>
      <c r="J83" s="75"/>
      <c r="K83" s="80"/>
      <c r="L83" s="119"/>
      <c r="M83" s="119"/>
      <c r="N83" s="119"/>
    </row>
    <row r="84" spans="1:14" ht="51" customHeight="1" x14ac:dyDescent="0.2">
      <c r="A84" s="1"/>
      <c r="B84" s="120" t="s">
        <v>198</v>
      </c>
      <c r="C84" s="65" t="s">
        <v>199</v>
      </c>
      <c r="D84" s="126"/>
      <c r="E84" s="126"/>
      <c r="F84" s="126"/>
      <c r="G84" s="126"/>
      <c r="H84" s="57" t="s">
        <v>72</v>
      </c>
      <c r="I84" s="66" t="s">
        <v>200</v>
      </c>
      <c r="J84" s="75"/>
      <c r="K84" s="80"/>
      <c r="L84" s="119"/>
      <c r="M84" s="119"/>
      <c r="N84" s="119"/>
    </row>
    <row r="85" spans="1:14" ht="15.75" x14ac:dyDescent="0.2">
      <c r="A85" s="1"/>
      <c r="B85" s="125" t="s">
        <v>201</v>
      </c>
      <c r="C85" s="65" t="s">
        <v>202</v>
      </c>
      <c r="D85" s="126"/>
      <c r="E85" s="126"/>
      <c r="F85" s="126"/>
      <c r="G85" s="126"/>
      <c r="H85" s="127"/>
      <c r="I85" s="66" t="s">
        <v>203</v>
      </c>
      <c r="J85" s="70">
        <f>SUM(J86:J87)</f>
        <v>0</v>
      </c>
      <c r="K85" s="70">
        <f>SUM(K86:K87)</f>
        <v>0</v>
      </c>
      <c r="L85" s="119"/>
      <c r="M85" s="119"/>
      <c r="N85" s="119"/>
    </row>
    <row r="86" spans="1:14" ht="15.75" x14ac:dyDescent="0.2">
      <c r="A86" s="1"/>
      <c r="B86" s="120" t="s">
        <v>204</v>
      </c>
      <c r="C86" s="64" t="s">
        <v>205</v>
      </c>
      <c r="D86" s="64"/>
      <c r="E86" s="64"/>
      <c r="F86" s="64"/>
      <c r="G86" s="64"/>
      <c r="H86" s="121" t="s">
        <v>79</v>
      </c>
      <c r="I86" s="66" t="s">
        <v>206</v>
      </c>
      <c r="J86" s="75"/>
      <c r="K86" s="80"/>
      <c r="L86" s="119"/>
      <c r="M86" s="119"/>
      <c r="N86" s="119"/>
    </row>
    <row r="87" spans="1:14" ht="15.75" x14ac:dyDescent="0.2">
      <c r="A87" s="1"/>
      <c r="B87" s="120" t="s">
        <v>207</v>
      </c>
      <c r="C87" s="64" t="s">
        <v>208</v>
      </c>
      <c r="D87" s="64"/>
      <c r="E87" s="64"/>
      <c r="F87" s="64"/>
      <c r="G87" s="64"/>
      <c r="H87" s="121" t="s">
        <v>45</v>
      </c>
      <c r="I87" s="66" t="s">
        <v>209</v>
      </c>
      <c r="J87" s="75"/>
      <c r="K87" s="80"/>
      <c r="L87" s="119"/>
      <c r="M87" s="119"/>
      <c r="N87" s="119"/>
    </row>
    <row r="88" spans="1:14" ht="36.75" customHeight="1" x14ac:dyDescent="0.2">
      <c r="A88" s="1"/>
      <c r="B88" s="125" t="s">
        <v>210</v>
      </c>
      <c r="C88" s="64" t="s">
        <v>211</v>
      </c>
      <c r="D88" s="64"/>
      <c r="E88" s="64"/>
      <c r="F88" s="64"/>
      <c r="G88" s="64"/>
      <c r="H88" s="121" t="s">
        <v>45</v>
      </c>
      <c r="I88" s="66" t="s">
        <v>212</v>
      </c>
      <c r="J88" s="75"/>
      <c r="K88" s="80"/>
      <c r="L88" s="119"/>
      <c r="M88" s="119"/>
      <c r="N88" s="119"/>
    </row>
    <row r="89" spans="1:14" ht="35.25" customHeight="1" x14ac:dyDescent="0.2">
      <c r="A89" s="1"/>
      <c r="B89" s="125" t="s">
        <v>213</v>
      </c>
      <c r="C89" s="64" t="s">
        <v>214</v>
      </c>
      <c r="D89" s="64"/>
      <c r="E89" s="64"/>
      <c r="F89" s="64"/>
      <c r="G89" s="64"/>
      <c r="H89" s="121" t="s">
        <v>45</v>
      </c>
      <c r="I89" s="66" t="s">
        <v>215</v>
      </c>
      <c r="J89" s="75"/>
      <c r="K89" s="80"/>
      <c r="L89" s="119"/>
      <c r="M89" s="119"/>
      <c r="N89" s="119"/>
    </row>
    <row r="90" spans="1:14" ht="54.75" customHeight="1" x14ac:dyDescent="0.2">
      <c r="A90" s="1"/>
      <c r="B90" s="125" t="s">
        <v>216</v>
      </c>
      <c r="C90" s="64" t="s">
        <v>217</v>
      </c>
      <c r="D90" s="64"/>
      <c r="E90" s="64"/>
      <c r="F90" s="64"/>
      <c r="G90" s="64"/>
      <c r="H90" s="121" t="s">
        <v>45</v>
      </c>
      <c r="I90" s="66" t="s">
        <v>218</v>
      </c>
      <c r="J90" s="75"/>
      <c r="K90" s="80"/>
      <c r="L90" s="119"/>
      <c r="M90" s="119"/>
      <c r="N90" s="119"/>
    </row>
    <row r="91" spans="1:14" ht="15.75" x14ac:dyDescent="0.2">
      <c r="A91" s="1"/>
      <c r="B91" s="125" t="s">
        <v>219</v>
      </c>
      <c r="C91" s="64" t="s">
        <v>220</v>
      </c>
      <c r="D91" s="64"/>
      <c r="E91" s="64"/>
      <c r="F91" s="64"/>
      <c r="G91" s="64"/>
      <c r="H91" s="121" t="s">
        <v>45</v>
      </c>
      <c r="I91" s="66" t="s">
        <v>221</v>
      </c>
      <c r="J91" s="75"/>
      <c r="K91" s="80"/>
      <c r="L91" s="119"/>
      <c r="M91" s="119"/>
      <c r="N91" s="119"/>
    </row>
    <row r="92" spans="1:14" ht="45.75" customHeight="1" x14ac:dyDescent="0.2">
      <c r="A92" s="1"/>
      <c r="B92" s="125" t="s">
        <v>222</v>
      </c>
      <c r="C92" s="64" t="s">
        <v>223</v>
      </c>
      <c r="D92" s="64"/>
      <c r="E92" s="64"/>
      <c r="F92" s="64"/>
      <c r="G92" s="64"/>
      <c r="H92" s="121" t="s">
        <v>104</v>
      </c>
      <c r="I92" s="66" t="s">
        <v>224</v>
      </c>
      <c r="J92" s="75"/>
      <c r="K92" s="80"/>
      <c r="L92" s="119"/>
      <c r="M92" s="119"/>
      <c r="N92" s="119"/>
    </row>
    <row r="93" spans="1:14" ht="36.75" customHeight="1" x14ac:dyDescent="0.2">
      <c r="A93" s="1"/>
      <c r="B93" s="125" t="s">
        <v>225</v>
      </c>
      <c r="C93" s="65" t="s">
        <v>226</v>
      </c>
      <c r="D93" s="126"/>
      <c r="E93" s="126"/>
      <c r="F93" s="126"/>
      <c r="G93" s="126"/>
      <c r="H93" s="127"/>
      <c r="I93" s="66" t="s">
        <v>227</v>
      </c>
      <c r="J93" s="70">
        <f>SUM(J94:J95)</f>
        <v>0</v>
      </c>
      <c r="K93" s="70">
        <f>SUM(K94:K95)</f>
        <v>0</v>
      </c>
      <c r="L93" s="119"/>
      <c r="M93" s="119"/>
      <c r="N93" s="119"/>
    </row>
    <row r="94" spans="1:14" ht="15.75" x14ac:dyDescent="0.2">
      <c r="A94" s="1"/>
      <c r="B94" s="120" t="s">
        <v>228</v>
      </c>
      <c r="C94" s="64" t="s">
        <v>205</v>
      </c>
      <c r="D94" s="64"/>
      <c r="E94" s="64"/>
      <c r="F94" s="64"/>
      <c r="G94" s="64"/>
      <c r="H94" s="121" t="s">
        <v>111</v>
      </c>
      <c r="I94" s="66" t="s">
        <v>229</v>
      </c>
      <c r="J94" s="75"/>
      <c r="K94" s="80"/>
      <c r="L94" s="119"/>
      <c r="M94" s="119"/>
      <c r="N94" s="119"/>
    </row>
    <row r="95" spans="1:14" ht="21.75" customHeight="1" x14ac:dyDescent="0.2">
      <c r="A95" s="1"/>
      <c r="B95" s="120" t="s">
        <v>230</v>
      </c>
      <c r="C95" s="64" t="s">
        <v>208</v>
      </c>
      <c r="D95" s="64"/>
      <c r="E95" s="64"/>
      <c r="F95" s="64"/>
      <c r="G95" s="64"/>
      <c r="H95" s="121" t="s">
        <v>114</v>
      </c>
      <c r="I95" s="66" t="s">
        <v>231</v>
      </c>
      <c r="J95" s="75"/>
      <c r="K95" s="80"/>
      <c r="L95" s="119"/>
      <c r="M95" s="119"/>
      <c r="N95" s="119"/>
    </row>
    <row r="96" spans="1:14" ht="15.75" x14ac:dyDescent="0.2">
      <c r="A96" s="1"/>
      <c r="B96" s="125" t="s">
        <v>232</v>
      </c>
      <c r="C96" s="65" t="s">
        <v>233</v>
      </c>
      <c r="D96" s="126"/>
      <c r="E96" s="126"/>
      <c r="F96" s="126"/>
      <c r="G96" s="126"/>
      <c r="H96" s="127"/>
      <c r="I96" s="66" t="s">
        <v>234</v>
      </c>
      <c r="J96" s="70">
        <f>SUM(J97:J98)</f>
        <v>0</v>
      </c>
      <c r="K96" s="70">
        <f>SUM(K97:K98)</f>
        <v>0</v>
      </c>
      <c r="L96" s="119"/>
      <c r="M96" s="119"/>
      <c r="N96" s="119"/>
    </row>
    <row r="97" spans="1:14" ht="15.75" x14ac:dyDescent="0.2">
      <c r="A97" s="1"/>
      <c r="B97" s="120" t="s">
        <v>235</v>
      </c>
      <c r="C97" s="64" t="s">
        <v>205</v>
      </c>
      <c r="D97" s="64"/>
      <c r="E97" s="64"/>
      <c r="F97" s="64"/>
      <c r="G97" s="64"/>
      <c r="H97" s="121" t="s">
        <v>79</v>
      </c>
      <c r="I97" s="66" t="s">
        <v>236</v>
      </c>
      <c r="J97" s="75"/>
      <c r="K97" s="80"/>
      <c r="L97" s="119"/>
      <c r="M97" s="119"/>
      <c r="N97" s="119"/>
    </row>
    <row r="98" spans="1:14" ht="15.75" x14ac:dyDescent="0.2">
      <c r="A98" s="1"/>
      <c r="B98" s="120" t="s">
        <v>237</v>
      </c>
      <c r="C98" s="64" t="s">
        <v>208</v>
      </c>
      <c r="D98" s="64"/>
      <c r="E98" s="64"/>
      <c r="F98" s="64"/>
      <c r="G98" s="64"/>
      <c r="H98" s="121" t="s">
        <v>45</v>
      </c>
      <c r="I98" s="66" t="s">
        <v>238</v>
      </c>
      <c r="J98" s="75"/>
      <c r="K98" s="80"/>
      <c r="L98" s="119"/>
      <c r="M98" s="119"/>
      <c r="N98" s="119"/>
    </row>
    <row r="99" spans="1:14" ht="15.75" x14ac:dyDescent="0.2">
      <c r="A99" s="1"/>
      <c r="B99" s="125" t="s">
        <v>239</v>
      </c>
      <c r="C99" s="65" t="s">
        <v>240</v>
      </c>
      <c r="D99" s="126"/>
      <c r="E99" s="126"/>
      <c r="F99" s="126"/>
      <c r="G99" s="126"/>
      <c r="H99" s="127"/>
      <c r="I99" s="66" t="s">
        <v>241</v>
      </c>
      <c r="J99" s="70">
        <f>SUM(J100:J101)</f>
        <v>0</v>
      </c>
      <c r="K99" s="70">
        <f>SUM(K100:K101)</f>
        <v>0</v>
      </c>
      <c r="L99" s="119"/>
      <c r="M99" s="119"/>
      <c r="N99" s="119"/>
    </row>
    <row r="100" spans="1:14" ht="15.75" x14ac:dyDescent="0.2">
      <c r="A100" s="1"/>
      <c r="B100" s="120" t="s">
        <v>242</v>
      </c>
      <c r="C100" s="64" t="s">
        <v>205</v>
      </c>
      <c r="D100" s="64"/>
      <c r="E100" s="64"/>
      <c r="F100" s="64"/>
      <c r="G100" s="64"/>
      <c r="H100" s="121" t="s">
        <v>111</v>
      </c>
      <c r="I100" s="66" t="s">
        <v>243</v>
      </c>
      <c r="J100" s="75"/>
      <c r="K100" s="80"/>
      <c r="L100" s="119"/>
      <c r="M100" s="119"/>
      <c r="N100" s="119"/>
    </row>
    <row r="101" spans="1:14" ht="15.75" x14ac:dyDescent="0.2">
      <c r="A101" s="1"/>
      <c r="B101" s="120" t="s">
        <v>244</v>
      </c>
      <c r="C101" s="64" t="s">
        <v>208</v>
      </c>
      <c r="D101" s="64"/>
      <c r="E101" s="64"/>
      <c r="F101" s="64"/>
      <c r="G101" s="64"/>
      <c r="H101" s="121" t="s">
        <v>114</v>
      </c>
      <c r="I101" s="66" t="s">
        <v>245</v>
      </c>
      <c r="J101" s="75"/>
      <c r="K101" s="80"/>
      <c r="L101" s="119"/>
      <c r="M101" s="119"/>
      <c r="N101" s="119"/>
    </row>
    <row r="102" spans="1:14" ht="23.25" customHeight="1" x14ac:dyDescent="0.2">
      <c r="A102" s="1"/>
      <c r="B102" s="125" t="s">
        <v>246</v>
      </c>
      <c r="C102" s="64" t="s">
        <v>247</v>
      </c>
      <c r="D102" s="64"/>
      <c r="E102" s="64"/>
      <c r="F102" s="64"/>
      <c r="G102" s="64"/>
      <c r="H102" s="121" t="s">
        <v>79</v>
      </c>
      <c r="I102" s="66" t="s">
        <v>248</v>
      </c>
      <c r="J102" s="75"/>
      <c r="K102" s="80"/>
      <c r="L102" s="119"/>
      <c r="M102" s="119"/>
      <c r="N102" s="119"/>
    </row>
    <row r="103" spans="1:14" ht="42" customHeight="1" x14ac:dyDescent="0.2">
      <c r="A103" s="1"/>
      <c r="B103" s="125" t="s">
        <v>249</v>
      </c>
      <c r="C103" s="64" t="s">
        <v>250</v>
      </c>
      <c r="D103" s="64"/>
      <c r="E103" s="64"/>
      <c r="F103" s="64"/>
      <c r="G103" s="64"/>
      <c r="H103" s="121" t="s">
        <v>141</v>
      </c>
      <c r="I103" s="66" t="s">
        <v>251</v>
      </c>
      <c r="J103" s="75"/>
      <c r="K103" s="80"/>
      <c r="L103" s="119"/>
      <c r="M103" s="119"/>
      <c r="N103" s="119"/>
    </row>
    <row r="104" spans="1:14" ht="38.25" customHeight="1" x14ac:dyDescent="0.2">
      <c r="A104" s="1"/>
      <c r="B104" s="125" t="s">
        <v>252</v>
      </c>
      <c r="C104" s="64" t="s">
        <v>253</v>
      </c>
      <c r="D104" s="64"/>
      <c r="E104" s="64"/>
      <c r="F104" s="64"/>
      <c r="G104" s="64"/>
      <c r="H104" s="121" t="s">
        <v>45</v>
      </c>
      <c r="I104" s="66" t="s">
        <v>254</v>
      </c>
      <c r="J104" s="75"/>
      <c r="K104" s="80"/>
      <c r="L104" s="119"/>
      <c r="M104" s="119"/>
      <c r="N104" s="119"/>
    </row>
    <row r="105" spans="1:14" ht="46.5" customHeight="1" x14ac:dyDescent="0.2">
      <c r="A105" s="1"/>
      <c r="B105" s="125" t="s">
        <v>255</v>
      </c>
      <c r="C105" s="64" t="s">
        <v>256</v>
      </c>
      <c r="D105" s="64"/>
      <c r="E105" s="64"/>
      <c r="F105" s="64"/>
      <c r="G105" s="64"/>
      <c r="H105" s="121" t="s">
        <v>45</v>
      </c>
      <c r="I105" s="66" t="s">
        <v>257</v>
      </c>
      <c r="J105" s="75"/>
      <c r="K105" s="80"/>
      <c r="L105" s="119"/>
      <c r="M105" s="119"/>
      <c r="N105" s="119"/>
    </row>
    <row r="106" spans="1:14" ht="15.75" x14ac:dyDescent="0.2">
      <c r="A106" s="1"/>
      <c r="B106" s="120" t="s">
        <v>258</v>
      </c>
      <c r="C106" s="64" t="s">
        <v>259</v>
      </c>
      <c r="D106" s="64"/>
      <c r="E106" s="64"/>
      <c r="F106" s="64"/>
      <c r="G106" s="64"/>
      <c r="H106" s="64"/>
      <c r="I106" s="66" t="s">
        <v>260</v>
      </c>
      <c r="J106" s="70">
        <f>SUM(J107:J109)</f>
        <v>0</v>
      </c>
      <c r="K106" s="70">
        <f>SUM(K107:K109)</f>
        <v>0</v>
      </c>
      <c r="L106" s="119"/>
      <c r="M106" s="119"/>
      <c r="N106" s="119"/>
    </row>
    <row r="107" spans="1:14" ht="33.75" customHeight="1" x14ac:dyDescent="0.2">
      <c r="A107" s="1"/>
      <c r="B107" s="120" t="s">
        <v>261</v>
      </c>
      <c r="C107" s="64" t="s">
        <v>262</v>
      </c>
      <c r="D107" s="64"/>
      <c r="E107" s="64"/>
      <c r="F107" s="64"/>
      <c r="G107" s="64"/>
      <c r="H107" s="121" t="s">
        <v>154</v>
      </c>
      <c r="I107" s="66" t="s">
        <v>263</v>
      </c>
      <c r="J107" s="75"/>
      <c r="K107" s="80"/>
      <c r="L107" s="119"/>
      <c r="M107" s="119"/>
      <c r="N107" s="119"/>
    </row>
    <row r="108" spans="1:14" ht="30.75" customHeight="1" x14ac:dyDescent="0.2">
      <c r="A108" s="1"/>
      <c r="B108" s="120" t="s">
        <v>264</v>
      </c>
      <c r="C108" s="64" t="s">
        <v>265</v>
      </c>
      <c r="D108" s="64"/>
      <c r="E108" s="64"/>
      <c r="F108" s="64"/>
      <c r="G108" s="64"/>
      <c r="H108" s="121" t="s">
        <v>79</v>
      </c>
      <c r="I108" s="66" t="s">
        <v>266</v>
      </c>
      <c r="J108" s="75"/>
      <c r="K108" s="80"/>
      <c r="L108" s="119"/>
      <c r="M108" s="119"/>
      <c r="N108" s="119"/>
    </row>
    <row r="109" spans="1:14" ht="45.75" customHeight="1" x14ac:dyDescent="0.2">
      <c r="A109" s="1"/>
      <c r="B109" s="120" t="s">
        <v>267</v>
      </c>
      <c r="C109" s="64" t="s">
        <v>268</v>
      </c>
      <c r="D109" s="64"/>
      <c r="E109" s="64"/>
      <c r="F109" s="64"/>
      <c r="G109" s="64"/>
      <c r="H109" s="121" t="s">
        <v>58</v>
      </c>
      <c r="I109" s="66" t="s">
        <v>269</v>
      </c>
      <c r="J109" s="75"/>
      <c r="K109" s="80"/>
      <c r="L109" s="119"/>
      <c r="M109" s="119"/>
      <c r="N109" s="119"/>
    </row>
    <row r="110" spans="1:14" ht="62.25" customHeight="1" x14ac:dyDescent="0.2">
      <c r="A110" s="1"/>
      <c r="B110" s="120" t="s">
        <v>270</v>
      </c>
      <c r="C110" s="64" t="s">
        <v>271</v>
      </c>
      <c r="D110" s="64"/>
      <c r="E110" s="64"/>
      <c r="F110" s="64"/>
      <c r="G110" s="64"/>
      <c r="H110" s="121" t="s">
        <v>164</v>
      </c>
      <c r="I110" s="66" t="s">
        <v>272</v>
      </c>
      <c r="J110" s="75"/>
      <c r="K110" s="80"/>
      <c r="L110" s="119"/>
      <c r="M110" s="119"/>
      <c r="N110" s="119"/>
    </row>
    <row r="111" spans="1:14" ht="51.75" customHeight="1" x14ac:dyDescent="0.2">
      <c r="A111" s="1"/>
      <c r="B111" s="58" t="s">
        <v>165</v>
      </c>
      <c r="C111" s="58"/>
      <c r="D111" s="58"/>
      <c r="E111" s="58"/>
      <c r="F111" s="58"/>
      <c r="G111" s="58"/>
      <c r="H111" s="58"/>
      <c r="I111" s="66" t="s">
        <v>273</v>
      </c>
      <c r="J111" s="70">
        <f>SUM(J76:J84,J85,J88:J93,J96,J102:J106,J110,J99)</f>
        <v>0</v>
      </c>
      <c r="K111" s="70">
        <f>SUM(K76:K84,K85,K88:K93,K96,K102:K106,K110,K99)</f>
        <v>0</v>
      </c>
      <c r="L111" s="119"/>
      <c r="M111" s="119"/>
      <c r="N111" s="119"/>
    </row>
    <row r="112" spans="1:14" ht="12" customHeight="1" x14ac:dyDescent="0.2">
      <c r="A112" s="1"/>
      <c r="B112" s="128"/>
      <c r="C112" s="128"/>
      <c r="D112" s="128"/>
      <c r="E112" s="128"/>
      <c r="F112" s="128"/>
      <c r="G112" s="128"/>
      <c r="H112" s="128"/>
      <c r="I112" s="117"/>
      <c r="K112" s="118"/>
      <c r="L112" s="119"/>
      <c r="M112" s="119"/>
      <c r="N112" s="119"/>
    </row>
    <row r="113" spans="1:14" ht="18.75" customHeight="1" x14ac:dyDescent="0.25">
      <c r="A113" s="1"/>
      <c r="B113" s="1"/>
      <c r="C113" s="129" t="s">
        <v>274</v>
      </c>
      <c r="D113" s="129"/>
      <c r="E113" s="129"/>
      <c r="F113" s="129"/>
      <c r="G113" s="129"/>
      <c r="H113" s="129"/>
      <c r="I113" s="130"/>
      <c r="L113" s="119"/>
      <c r="M113" s="119"/>
      <c r="N113" s="119"/>
    </row>
    <row r="114" spans="1:14" ht="15" customHeight="1" x14ac:dyDescent="0.25">
      <c r="A114" s="1"/>
      <c r="B114" s="1"/>
      <c r="C114" s="131" t="s">
        <v>275</v>
      </c>
      <c r="D114" s="132"/>
      <c r="E114" s="132"/>
      <c r="F114" s="132"/>
      <c r="G114" s="132"/>
      <c r="H114" s="1"/>
      <c r="I114" s="1"/>
      <c r="J114" s="1"/>
      <c r="K114" s="1"/>
      <c r="L114" s="119"/>
      <c r="M114" s="119"/>
      <c r="N114" s="119"/>
    </row>
    <row r="115" spans="1:14" ht="15.75" x14ac:dyDescent="0.25">
      <c r="A115" s="1"/>
      <c r="B115" s="1"/>
      <c r="C115" s="129" t="s">
        <v>276</v>
      </c>
      <c r="H115" s="1"/>
      <c r="I115" s="1"/>
      <c r="J115" s="1"/>
      <c r="K115" s="1"/>
    </row>
    <row r="116" spans="1:14" ht="15.75" x14ac:dyDescent="0.25">
      <c r="A116" s="1"/>
      <c r="B116" s="1"/>
      <c r="C116" s="131" t="s">
        <v>277</v>
      </c>
      <c r="D116" s="132"/>
      <c r="E116" s="132"/>
      <c r="F116" s="132"/>
      <c r="G116" s="132"/>
      <c r="H116" s="1"/>
      <c r="I116" s="1"/>
      <c r="J116" s="1"/>
      <c r="K116" s="1"/>
    </row>
    <row r="117" spans="1:14" ht="15.75" x14ac:dyDescent="0.25">
      <c r="A117" s="1"/>
      <c r="B117" s="1"/>
      <c r="C117" s="129" t="s">
        <v>278</v>
      </c>
      <c r="D117" s="129"/>
      <c r="E117" s="129"/>
      <c r="F117" s="129"/>
      <c r="G117" s="1"/>
      <c r="H117" s="133"/>
      <c r="I117" s="130"/>
      <c r="J117" s="130"/>
      <c r="K117" s="130"/>
    </row>
    <row r="118" spans="1:14" ht="33" customHeight="1" x14ac:dyDescent="0.25">
      <c r="A118" s="1"/>
      <c r="B118" s="1"/>
      <c r="C118" s="5" t="s">
        <v>279</v>
      </c>
      <c r="D118" s="5"/>
      <c r="E118" s="5"/>
      <c r="F118" s="5"/>
      <c r="G118" s="5"/>
      <c r="H118" s="5"/>
      <c r="I118" s="5"/>
      <c r="J118" s="5"/>
      <c r="K118" s="5"/>
    </row>
    <row r="119" spans="1:14" x14ac:dyDescent="0.2">
      <c r="A119" s="1"/>
      <c r="B119" s="1"/>
      <c r="C119" s="1"/>
      <c r="D119" s="1"/>
      <c r="E119" s="1"/>
      <c r="F119" s="1"/>
      <c r="G119" s="1"/>
      <c r="H119" s="1"/>
      <c r="I119" s="1"/>
      <c r="J119" s="1"/>
      <c r="K119" s="1"/>
      <c r="L119" s="130"/>
    </row>
    <row r="120" spans="1:14" ht="15.75" customHeight="1" x14ac:dyDescent="0.25">
      <c r="A120" s="1"/>
      <c r="B120" s="1"/>
      <c r="C120" s="134" t="s">
        <v>280</v>
      </c>
      <c r="D120" s="134"/>
      <c r="E120" s="134"/>
      <c r="F120" s="134"/>
      <c r="G120" s="135" t="s">
        <v>281</v>
      </c>
      <c r="H120" s="135"/>
      <c r="I120" s="135"/>
      <c r="J120" s="135"/>
      <c r="L120" s="6"/>
      <c r="M120" s="6"/>
      <c r="N120" s="6"/>
    </row>
    <row r="121" spans="1:14" ht="15" x14ac:dyDescent="0.25">
      <c r="A121" s="1"/>
      <c r="B121" s="1"/>
      <c r="C121" s="130"/>
      <c r="D121" s="130"/>
      <c r="E121" s="136"/>
      <c r="F121" s="136"/>
      <c r="G121" s="137" t="s">
        <v>282</v>
      </c>
      <c r="H121" s="137"/>
      <c r="I121" s="137"/>
      <c r="J121" s="137"/>
      <c r="L121" s="1"/>
      <c r="M121" s="1"/>
      <c r="N121" s="1"/>
    </row>
    <row r="122" spans="1:14" ht="15" x14ac:dyDescent="0.25">
      <c r="A122" s="1"/>
      <c r="B122" s="1"/>
      <c r="C122" s="130"/>
      <c r="D122" s="130"/>
      <c r="E122" s="136"/>
      <c r="F122" s="136"/>
      <c r="G122" s="119"/>
      <c r="H122" s="119"/>
      <c r="I122" s="138"/>
      <c r="J122" s="139"/>
    </row>
    <row r="123" spans="1:14" ht="15.75" x14ac:dyDescent="0.25">
      <c r="A123" s="1"/>
      <c r="B123" s="1"/>
      <c r="C123" s="134" t="s">
        <v>283</v>
      </c>
      <c r="D123" s="134"/>
      <c r="E123" s="134"/>
      <c r="F123" s="134"/>
      <c r="G123" s="135" t="s">
        <v>284</v>
      </c>
      <c r="H123" s="135"/>
      <c r="I123" s="135"/>
      <c r="J123" s="135"/>
    </row>
    <row r="124" spans="1:14" ht="15.75" x14ac:dyDescent="0.25">
      <c r="A124" s="1"/>
      <c r="B124" s="1"/>
      <c r="C124" s="129"/>
      <c r="D124" s="140"/>
      <c r="E124" s="140"/>
      <c r="F124" s="141"/>
      <c r="G124" s="142" t="s">
        <v>282</v>
      </c>
      <c r="H124" s="142"/>
      <c r="I124" s="142"/>
      <c r="J124" s="142"/>
    </row>
    <row r="125" spans="1:14" ht="15" x14ac:dyDescent="0.25">
      <c r="A125" s="1"/>
      <c r="B125" s="1"/>
      <c r="C125" s="1"/>
      <c r="D125" s="1"/>
      <c r="E125" s="119"/>
      <c r="F125" s="119"/>
      <c r="G125" s="119"/>
      <c r="H125" s="136"/>
      <c r="I125" s="142"/>
      <c r="J125" s="132"/>
      <c r="K125" s="136"/>
    </row>
    <row r="126" spans="1:14" ht="15.75" x14ac:dyDescent="0.25">
      <c r="A126" s="1"/>
      <c r="B126" s="1"/>
      <c r="C126" s="129" t="s">
        <v>285</v>
      </c>
      <c r="D126" s="143" t="s">
        <v>286</v>
      </c>
      <c r="E126" s="144"/>
      <c r="F126" s="129" t="s">
        <v>287</v>
      </c>
      <c r="G126" s="145"/>
      <c r="H126" s="129"/>
      <c r="I126" s="129" t="s">
        <v>288</v>
      </c>
      <c r="J126" s="141"/>
      <c r="K126" s="146" t="s">
        <v>289</v>
      </c>
    </row>
    <row r="127" spans="1:14" ht="14.25" x14ac:dyDescent="0.2">
      <c r="A127" s="1"/>
      <c r="B127" s="1"/>
      <c r="C127" s="147"/>
      <c r="D127" s="147"/>
      <c r="E127" s="130"/>
      <c r="F127" s="147"/>
      <c r="G127" s="147"/>
      <c r="H127" s="130"/>
      <c r="I127" s="147"/>
      <c r="J127" s="148"/>
      <c r="L127" s="119"/>
    </row>
    <row r="128" spans="1:14" ht="15" x14ac:dyDescent="0.2">
      <c r="A128" s="1"/>
      <c r="B128" s="1"/>
      <c r="C128" s="130"/>
      <c r="D128" s="130"/>
      <c r="E128" s="130"/>
      <c r="F128" s="130"/>
      <c r="G128" s="130"/>
      <c r="H128" s="130"/>
      <c r="I128" s="130"/>
      <c r="L128" s="146"/>
      <c r="M128" s="130"/>
    </row>
    <row r="129" spans="1:13" x14ac:dyDescent="0.2">
      <c r="A129" s="1"/>
      <c r="L129" s="149"/>
      <c r="M129" s="150"/>
    </row>
    <row r="130" spans="1:13" x14ac:dyDescent="0.2">
      <c r="A130" s="1"/>
      <c r="L130" s="130"/>
      <c r="M130" s="150"/>
    </row>
    <row r="131" spans="1:13" x14ac:dyDescent="0.2">
      <c r="A131" s="1"/>
    </row>
    <row r="132" spans="1:13" x14ac:dyDescent="0.2">
      <c r="A132" s="1"/>
    </row>
  </sheetData>
  <mergeCells count="120">
    <mergeCell ref="G121:J121"/>
    <mergeCell ref="C123:F123"/>
    <mergeCell ref="G123:J123"/>
    <mergeCell ref="G124:J124"/>
    <mergeCell ref="I125:J125"/>
    <mergeCell ref="D126:E126"/>
    <mergeCell ref="B111:H111"/>
    <mergeCell ref="C114:G114"/>
    <mergeCell ref="C116:G116"/>
    <mergeCell ref="C118:K118"/>
    <mergeCell ref="C120:F120"/>
    <mergeCell ref="G120:J120"/>
    <mergeCell ref="C105:G105"/>
    <mergeCell ref="C106:H106"/>
    <mergeCell ref="C107:G107"/>
    <mergeCell ref="C108:G108"/>
    <mergeCell ref="C109:G109"/>
    <mergeCell ref="C110:G110"/>
    <mergeCell ref="C99:H99"/>
    <mergeCell ref="C100:G100"/>
    <mergeCell ref="C101:G101"/>
    <mergeCell ref="C102:G102"/>
    <mergeCell ref="C103:G103"/>
    <mergeCell ref="C104:G104"/>
    <mergeCell ref="C93:H93"/>
    <mergeCell ref="C94:G94"/>
    <mergeCell ref="C95:G95"/>
    <mergeCell ref="C96:H96"/>
    <mergeCell ref="C97:G97"/>
    <mergeCell ref="C98:G98"/>
    <mergeCell ref="C87:G87"/>
    <mergeCell ref="C88:G88"/>
    <mergeCell ref="C89:G89"/>
    <mergeCell ref="C90:G90"/>
    <mergeCell ref="C91:G91"/>
    <mergeCell ref="C92:G92"/>
    <mergeCell ref="C81:G81"/>
    <mergeCell ref="C82:G82"/>
    <mergeCell ref="C83:G83"/>
    <mergeCell ref="C84:G84"/>
    <mergeCell ref="C85:H85"/>
    <mergeCell ref="C86:G86"/>
    <mergeCell ref="C75:G75"/>
    <mergeCell ref="C76:G76"/>
    <mergeCell ref="C77:G77"/>
    <mergeCell ref="C78:G78"/>
    <mergeCell ref="C79:G79"/>
    <mergeCell ref="C80:G80"/>
    <mergeCell ref="C66:H66"/>
    <mergeCell ref="B67:H67"/>
    <mergeCell ref="B69:N69"/>
    <mergeCell ref="B70:N70"/>
    <mergeCell ref="B71:N71"/>
    <mergeCell ref="C74:H74"/>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0CD9681F-8519-45A8-A74A-98D17C48E7C8}">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4EDB58F0-395C-4B4F-B2E4-8E9583C478CA}">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29ACB9EC-A2C4-4391-AE09-202C5DAA7B49}">
      <formula1>"2023,2024,2025,2026,2027,2028,2029,2030"</formula1>
    </dataValidation>
  </dataValidations>
  <pageMargins left="0.7" right="0.7" top="0.75" bottom="0.75" header="0.3" footer="0.3"/>
  <pageSetup paperSize="9" scale="37" orientation="portrait" r:id="rId1"/>
  <rowBreaks count="1" manualBreakCount="1">
    <brk id="68" min="1" max="13" man="1"/>
  </rowBreaks>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15432BA8-99EF-4F81-AAC4-3D300671FF5D}">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4</vt:i4>
      </vt:variant>
    </vt:vector>
  </HeadingPairs>
  <TitlesOfParts>
    <vt:vector size="5" baseType="lpstr">
      <vt:lpstr>Форма № 3-якість</vt:lpstr>
      <vt:lpstr>chapt1</vt:lpstr>
      <vt:lpstr>chapt2</vt:lpstr>
      <vt:lpstr>rep</vt:lpstr>
      <vt:lpstr>'Форма № 3-якість'!Область_друку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Майорова Лілія Сергіївна</dc:creator>
  <cp:lastModifiedBy>Майорова Лілія Сергіївна</cp:lastModifiedBy>
  <dcterms:created xsi:type="dcterms:W3CDTF">2026-02-16T07:44:56Z</dcterms:created>
  <dcterms:modified xsi:type="dcterms:W3CDTF">2026-02-16T07:45:52Z</dcterms:modified>
</cp:coreProperties>
</file>